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2.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C:\Users\E091308\Desktop\"/>
    </mc:Choice>
  </mc:AlternateContent>
  <xr:revisionPtr revIDLastSave="0" documentId="13_ncr:1_{1044F16F-8A89-47A4-80D8-06F96856A6B6}" xr6:coauthVersionLast="47" xr6:coauthVersionMax="47" xr10:uidLastSave="{00000000-0000-0000-0000-000000000000}"/>
  <workbookProtection workbookAlgorithmName="SHA-512" workbookHashValue="G4mSFVxyQ3e8RSnZOasZcoZ4vsMANK7H2WSpunyRXJZiGZQyn5znlwhdJPY58VbDPaKFpWVoQA6hE5Nlw/NWZw==" workbookSaltValue="3NmGxxS8Z+eRAfymRr4+hA==" workbookSpinCount="100000" lockStructure="1"/>
  <bookViews>
    <workbookView xWindow="16080" yWindow="10500" windowWidth="29040" windowHeight="15720" activeTab="2" xr2:uid="{5A89BA4B-444D-409C-BDCD-485F9A1B3E35}"/>
  </bookViews>
  <sheets>
    <sheet name="Confirm Ltr " sheetId="19" r:id="rId1"/>
    <sheet name="Results Ltr " sheetId="20" r:id="rId2"/>
    <sheet name="Review Results" sheetId="15" r:id="rId3"/>
    <sheet name="Data - Results" sheetId="21" state="hidden" r:id="rId4"/>
    <sheet name="Provider Compliance" sheetId="14" r:id="rId5"/>
    <sheet name="Data" sheetId="12" state="hidden" r:id="rId6"/>
    <sheet name="Pharm Review" sheetId="1" r:id="rId7"/>
    <sheet name="Service Change Summary" sheetId="13" r:id="rId8"/>
    <sheet name="Validations" sheetId="16" state="hidden" r:id="rId9"/>
    <sheet name="Progress Note Review" sheetId="11" r:id="rId10"/>
    <sheet name="Assessments" sheetId="10" r:id="rId11"/>
    <sheet name="Quality of Care" sheetId="9" r:id="rId12"/>
    <sheet name="STRTP" sheetId="8" r:id="rId13"/>
    <sheet name="CRTP" sheetId="7" r:id="rId14"/>
    <sheet name="CSU ESU" sheetId="6" r:id="rId15"/>
    <sheet name="MCRT PERT" sheetId="5" r:id="rId16"/>
    <sheet name="TBS" sheetId="4" r:id="rId17"/>
    <sheet name="TFC" sheetId="3" r:id="rId18"/>
    <sheet name="IOP - PHP (DIH - DIF)" sheetId="2" r:id="rId19"/>
  </sheets>
  <externalReferences>
    <externalReference r:id="rId20"/>
    <externalReference r:id="rId21"/>
    <externalReference r:id="rId22"/>
    <externalReference r:id="rId23"/>
  </externalReferences>
  <definedNames>
    <definedName name="_Hlk74573897" localSheetId="0">'Confirm Ltr '!$A$13</definedName>
    <definedName name="Consum_1" localSheetId="3">'[1]Chart Review Info'!$D$14</definedName>
    <definedName name="Consum_1" localSheetId="8">'[2]Chart Review Info'!$D$11</definedName>
    <definedName name="Consum_1">'[3]Chart Review Info'!$D$14</definedName>
    <definedName name="Consum_10" localSheetId="3">'[1]Chart Review Info'!$D$23</definedName>
    <definedName name="Consum_10" localSheetId="8">'[2]Chart Review Info'!$D$20</definedName>
    <definedName name="Consum_10">'[3]Chart Review Info'!$D$23</definedName>
    <definedName name="Consum_11" localSheetId="3">'[1]Chart Review Info'!$D$24</definedName>
    <definedName name="Consum_11" localSheetId="8">'[2]Chart Review Info'!$D$21</definedName>
    <definedName name="Consum_11">'[3]Chart Review Info'!$D$24</definedName>
    <definedName name="Consum_12" localSheetId="3">'[1]Chart Review Info'!$D$25</definedName>
    <definedName name="Consum_12" localSheetId="8">'[2]Chart Review Info'!$D$22</definedName>
    <definedName name="Consum_12">'[3]Chart Review Info'!$D$25</definedName>
    <definedName name="Consum_13" localSheetId="3">'[1]Chart Review Info'!$D$26</definedName>
    <definedName name="Consum_13" localSheetId="8">'[2]Chart Review Info'!$D$23</definedName>
    <definedName name="Consum_13">'[3]Chart Review Info'!$D$26</definedName>
    <definedName name="Consum_14" localSheetId="3">'[1]Chart Review Info'!$D$27</definedName>
    <definedName name="Consum_14" localSheetId="8">'[2]Chart Review Info'!$D$24</definedName>
    <definedName name="Consum_14">'[3]Chart Review Info'!$D$27</definedName>
    <definedName name="Consum_15" localSheetId="3">'[1]Chart Review Info'!$D$28</definedName>
    <definedName name="Consum_15" localSheetId="8">'[2]Chart Review Info'!$D$25</definedName>
    <definedName name="Consum_15">'[3]Chart Review Info'!$D$28</definedName>
    <definedName name="Consum_16" localSheetId="3">'[1]Chart Review Info'!$D$29</definedName>
    <definedName name="Consum_16" localSheetId="8">'[2]Chart Review Info'!$D$26</definedName>
    <definedName name="Consum_16">'[3]Chart Review Info'!$D$29</definedName>
    <definedName name="Consum_17" localSheetId="3">'[1]Chart Review Info'!$D$30</definedName>
    <definedName name="Consum_17" localSheetId="8">'[2]Chart Review Info'!$D$27</definedName>
    <definedName name="Consum_17">'[3]Chart Review Info'!$D$30</definedName>
    <definedName name="Consum_18" localSheetId="3">'[1]Chart Review Info'!$D$31</definedName>
    <definedName name="Consum_18" localSheetId="8">'[2]Chart Review Info'!$D$28</definedName>
    <definedName name="Consum_18">'[3]Chart Review Info'!$D$31</definedName>
    <definedName name="Consum_19" localSheetId="3">'[1]Chart Review Info'!$D$32</definedName>
    <definedName name="Consum_19" localSheetId="8">'[2]Chart Review Info'!$D$29</definedName>
    <definedName name="Consum_19">'[3]Chart Review Info'!$D$32</definedName>
    <definedName name="Consum_2" localSheetId="3">'[1]Chart Review Info'!$D$15</definedName>
    <definedName name="Consum_2" localSheetId="8">'[2]Chart Review Info'!$D$12</definedName>
    <definedName name="Consum_2">'[3]Chart Review Info'!$D$15</definedName>
    <definedName name="Consum_20" localSheetId="3">'[1]Chart Review Info'!$D$33</definedName>
    <definedName name="Consum_20" localSheetId="8">'[2]Chart Review Info'!$D$30</definedName>
    <definedName name="Consum_20">'[3]Chart Review Info'!$D$33</definedName>
    <definedName name="Consum_3" localSheetId="3">'[1]Chart Review Info'!$D$16</definedName>
    <definedName name="Consum_3" localSheetId="8">'[2]Chart Review Info'!$D$13</definedName>
    <definedName name="Consum_3">'[3]Chart Review Info'!$D$16</definedName>
    <definedName name="Consum_4" localSheetId="3">'[1]Chart Review Info'!$D$17</definedName>
    <definedName name="Consum_4" localSheetId="8">'[2]Chart Review Info'!$D$14</definedName>
    <definedName name="Consum_4">'[3]Chart Review Info'!$D$17</definedName>
    <definedName name="Consum_5" localSheetId="3">'[1]Chart Review Info'!$D$18</definedName>
    <definedName name="Consum_5" localSheetId="8">'[2]Chart Review Info'!$D$15</definedName>
    <definedName name="Consum_5">'[3]Chart Review Info'!$D$18</definedName>
    <definedName name="Consum_6" localSheetId="3">'[1]Chart Review Info'!$D$19</definedName>
    <definedName name="Consum_6" localSheetId="8">'[2]Chart Review Info'!$D$16</definedName>
    <definedName name="Consum_6">'[3]Chart Review Info'!$D$19</definedName>
    <definedName name="Consum_7" localSheetId="3">'[1]Chart Review Info'!$D$20</definedName>
    <definedName name="Consum_7" localSheetId="8">'[2]Chart Review Info'!$D$17</definedName>
    <definedName name="Consum_7">'[3]Chart Review Info'!$D$20</definedName>
    <definedName name="Consum_8" localSheetId="3">'[1]Chart Review Info'!$D$21</definedName>
    <definedName name="Consum_8" localSheetId="8">'[2]Chart Review Info'!$D$18</definedName>
    <definedName name="Consum_8">'[3]Chart Review Info'!$D$21</definedName>
    <definedName name="Consum_9" localSheetId="3">'[1]Chart Review Info'!$D$22</definedName>
    <definedName name="Consum_9" localSheetId="8">'[2]Chart Review Info'!$D$19</definedName>
    <definedName name="Consum_9">'[3]Chart Review Info'!$D$22</definedName>
    <definedName name="Corrected_Codes" localSheetId="3">[1]!CORRECTIONCODES[Full]</definedName>
    <definedName name="Corrected_Codes" localSheetId="8">[2]!CORRECTIONCODES[Full]</definedName>
    <definedName name="Corrected_Codes">[3]!CORRECTIONCODES[Full]</definedName>
    <definedName name="Disallowance_Codes" localSheetId="3">[1]!DISALLOWANCE[Full]</definedName>
    <definedName name="Disallowance_Codes" localSheetId="8">[2]!DISALLOWANCE[Full]</definedName>
    <definedName name="Disallowance_Codes">[3]!DISALLOWANCE[Full]</definedName>
    <definedName name="DOB_1" localSheetId="3">'[1]Chart Review Info'!#REF!</definedName>
    <definedName name="DOB_1">'[3]Chart Review Info'!#REF!</definedName>
    <definedName name="DOB_10" localSheetId="3">'[1]Chart Review Info'!#REF!</definedName>
    <definedName name="DOB_10">'[3]Chart Review Info'!#REF!</definedName>
    <definedName name="DOB_11" localSheetId="3">'[1]Chart Review Info'!#REF!</definedName>
    <definedName name="DOB_11">'[3]Chart Review Info'!#REF!</definedName>
    <definedName name="DOB_12" localSheetId="3">'[1]Chart Review Info'!#REF!</definedName>
    <definedName name="DOB_12">'[3]Chart Review Info'!#REF!</definedName>
    <definedName name="DOB_13" localSheetId="3">'[1]Chart Review Info'!#REF!</definedName>
    <definedName name="DOB_13">'[3]Chart Review Info'!#REF!</definedName>
    <definedName name="DOB_14" localSheetId="3">'[1]Chart Review Info'!#REF!</definedName>
    <definedName name="DOB_14">'[3]Chart Review Info'!#REF!</definedName>
    <definedName name="DOB_15" localSheetId="3">'[1]Chart Review Info'!#REF!</definedName>
    <definedName name="DOB_15">'[3]Chart Review Info'!#REF!</definedName>
    <definedName name="DOB_16" localSheetId="3">'[1]Chart Review Info'!#REF!</definedName>
    <definedName name="DOB_16">'[3]Chart Review Info'!#REF!</definedName>
    <definedName name="DOB_17" localSheetId="3">'[1]Chart Review Info'!#REF!</definedName>
    <definedName name="DOB_17">'[3]Chart Review Info'!#REF!</definedName>
    <definedName name="DOB_18" localSheetId="3">'[1]Chart Review Info'!#REF!</definedName>
    <definedName name="DOB_18">'[3]Chart Review Info'!#REF!</definedName>
    <definedName name="DOB_19" localSheetId="3">'[1]Chart Review Info'!#REF!</definedName>
    <definedName name="DOB_19">'[3]Chart Review Info'!#REF!</definedName>
    <definedName name="DOB_2" localSheetId="3">'[1]Chart Review Info'!#REF!</definedName>
    <definedName name="DOB_2">'[3]Chart Review Info'!#REF!</definedName>
    <definedName name="DOB_20" localSheetId="3">'[1]Chart Review Info'!#REF!</definedName>
    <definedName name="DOB_20">'[3]Chart Review Info'!#REF!</definedName>
    <definedName name="DOB_3" localSheetId="3">'[1]Chart Review Info'!#REF!</definedName>
    <definedName name="DOB_3">'[3]Chart Review Info'!#REF!</definedName>
    <definedName name="DOB_4" localSheetId="3">'[1]Chart Review Info'!#REF!</definedName>
    <definedName name="DOB_4">'[3]Chart Review Info'!#REF!</definedName>
    <definedName name="DOB_5" localSheetId="3">'[1]Chart Review Info'!#REF!</definedName>
    <definedName name="DOB_5">'[3]Chart Review Info'!#REF!</definedName>
    <definedName name="DOB_6" localSheetId="3">'[1]Chart Review Info'!#REF!</definedName>
    <definedName name="DOB_6">'[3]Chart Review Info'!#REF!</definedName>
    <definedName name="DOB_7" localSheetId="3">'[1]Chart Review Info'!#REF!</definedName>
    <definedName name="DOB_7">'[3]Chart Review Info'!#REF!</definedName>
    <definedName name="DOB_8" localSheetId="3">'[1]Chart Review Info'!#REF!</definedName>
    <definedName name="DOB_8">'[3]Chart Review Info'!#REF!</definedName>
    <definedName name="DOB_9" localSheetId="3">'[1]Chart Review Info'!#REF!</definedName>
    <definedName name="DOB_9">'[3]Chart Review Info'!#REF!</definedName>
    <definedName name="Episode_1" localSheetId="3">'[1]Chart Review Info'!#REF!</definedName>
    <definedName name="Episode_1" localSheetId="8">'[2]Chart Review Info'!#REF!</definedName>
    <definedName name="Episode_1">'[3]Chart Review Info'!#REF!</definedName>
    <definedName name="Episode_10" localSheetId="3">'[1]Chart Review Info'!#REF!</definedName>
    <definedName name="Episode_10" localSheetId="8">'[2]Chart Review Info'!#REF!</definedName>
    <definedName name="Episode_10">'[3]Chart Review Info'!#REF!</definedName>
    <definedName name="Episode_11" localSheetId="3">'[1]Chart Review Info'!#REF!</definedName>
    <definedName name="Episode_11" localSheetId="8">'[2]Chart Review Info'!#REF!</definedName>
    <definedName name="Episode_11">'[3]Chart Review Info'!#REF!</definedName>
    <definedName name="Episode_12" localSheetId="3">'[1]Chart Review Info'!#REF!</definedName>
    <definedName name="Episode_12" localSheetId="8">'[2]Chart Review Info'!#REF!</definedName>
    <definedName name="Episode_12">'[3]Chart Review Info'!#REF!</definedName>
    <definedName name="Episode_13" localSheetId="3">'[1]Chart Review Info'!#REF!</definedName>
    <definedName name="Episode_13" localSheetId="8">'[2]Chart Review Info'!#REF!</definedName>
    <definedName name="Episode_13">'[3]Chart Review Info'!#REF!</definedName>
    <definedName name="Episode_14" localSheetId="3">'[1]Chart Review Info'!#REF!</definedName>
    <definedName name="Episode_14" localSheetId="8">'[2]Chart Review Info'!#REF!</definedName>
    <definedName name="Episode_14">'[3]Chart Review Info'!#REF!</definedName>
    <definedName name="Episode_15" localSheetId="3">'[1]Chart Review Info'!#REF!</definedName>
    <definedName name="Episode_15" localSheetId="8">'[2]Chart Review Info'!#REF!</definedName>
    <definedName name="Episode_15">'[3]Chart Review Info'!#REF!</definedName>
    <definedName name="Episode_16" localSheetId="3">'[1]Chart Review Info'!#REF!</definedName>
    <definedName name="Episode_16" localSheetId="8">'[2]Chart Review Info'!#REF!</definedName>
    <definedName name="Episode_16">'[3]Chart Review Info'!#REF!</definedName>
    <definedName name="Episode_17" localSheetId="3">'[1]Chart Review Info'!#REF!</definedName>
    <definedName name="Episode_17" localSheetId="8">'[2]Chart Review Info'!#REF!</definedName>
    <definedName name="Episode_17">'[3]Chart Review Info'!#REF!</definedName>
    <definedName name="Episode_18" localSheetId="3">'[1]Chart Review Info'!#REF!</definedName>
    <definedName name="Episode_18" localSheetId="8">'[2]Chart Review Info'!#REF!</definedName>
    <definedName name="Episode_18">'[3]Chart Review Info'!#REF!</definedName>
    <definedName name="Episode_19" localSheetId="3">'[1]Chart Review Info'!#REF!</definedName>
    <definedName name="Episode_19" localSheetId="8">'[2]Chart Review Info'!#REF!</definedName>
    <definedName name="Episode_19">'[3]Chart Review Info'!#REF!</definedName>
    <definedName name="Episode_2" localSheetId="3">'[1]Chart Review Info'!#REF!</definedName>
    <definedName name="Episode_2" localSheetId="8">'[2]Chart Review Info'!#REF!</definedName>
    <definedName name="Episode_2">'[3]Chart Review Info'!#REF!</definedName>
    <definedName name="Episode_20" localSheetId="3">'[1]Chart Review Info'!#REF!</definedName>
    <definedName name="Episode_20" localSheetId="8">'[2]Chart Review Info'!#REF!</definedName>
    <definedName name="Episode_20">'[3]Chart Review Info'!#REF!</definedName>
    <definedName name="Episode_3" localSheetId="3">'[1]Chart Review Info'!#REF!</definedName>
    <definedName name="Episode_3" localSheetId="8">'[2]Chart Review Info'!#REF!</definedName>
    <definedName name="Episode_3">'[3]Chart Review Info'!#REF!</definedName>
    <definedName name="Episode_4" localSheetId="3">'[1]Chart Review Info'!#REF!</definedName>
    <definedName name="Episode_4" localSheetId="8">'[2]Chart Review Info'!#REF!</definedName>
    <definedName name="Episode_4">'[3]Chart Review Info'!#REF!</definedName>
    <definedName name="Episode_5" localSheetId="3">'[1]Chart Review Info'!#REF!</definedName>
    <definedName name="Episode_5" localSheetId="8">'[2]Chart Review Info'!#REF!</definedName>
    <definedName name="Episode_5">'[3]Chart Review Info'!#REF!</definedName>
    <definedName name="Episode_6" localSheetId="3">'[1]Chart Review Info'!#REF!</definedName>
    <definedName name="Episode_6" localSheetId="8">'[2]Chart Review Info'!#REF!</definedName>
    <definedName name="Episode_6">'[3]Chart Review Info'!#REF!</definedName>
    <definedName name="Episode_7" localSheetId="3">'[1]Chart Review Info'!#REF!</definedName>
    <definedName name="Episode_7" localSheetId="8">'[2]Chart Review Info'!#REF!</definedName>
    <definedName name="Episode_7">'[3]Chart Review Info'!#REF!</definedName>
    <definedName name="Episode_8" localSheetId="3">'[1]Chart Review Info'!#REF!</definedName>
    <definedName name="Episode_8" localSheetId="8">'[2]Chart Review Info'!#REF!</definedName>
    <definedName name="Episode_8">'[3]Chart Review Info'!#REF!</definedName>
    <definedName name="Episode_9" localSheetId="3">'[1]Chart Review Info'!#REF!</definedName>
    <definedName name="Episode_9" localSheetId="8">'[2]Chart Review Info'!#REF!</definedName>
    <definedName name="Episode_9">'[3]Chart Review Info'!#REF!</definedName>
    <definedName name="MRN_1" localSheetId="3">'[1]Chart Review Info'!$C$14</definedName>
    <definedName name="MRN_1" localSheetId="8">'[2]Chart Review Info'!$C$11</definedName>
    <definedName name="MRN_1">'[4]Chart Review Info'!$C$14</definedName>
    <definedName name="MRN_10" localSheetId="3">'[1]Chart Review Info'!$C$23</definedName>
    <definedName name="MRN_10" localSheetId="8">'[2]Chart Review Info'!$C$20</definedName>
    <definedName name="MRN_10">'[4]Chart Review Info'!$C$23</definedName>
    <definedName name="MRN_11" localSheetId="3">'[1]Chart Review Info'!$C$24</definedName>
    <definedName name="MRN_11" localSheetId="8">'[2]Chart Review Info'!$C$21</definedName>
    <definedName name="MRN_11">'[4]Chart Review Info'!$C$24</definedName>
    <definedName name="MRN_12" localSheetId="3">'[1]Chart Review Info'!$C$25</definedName>
    <definedName name="MRN_12" localSheetId="8">'[2]Chart Review Info'!$C$22</definedName>
    <definedName name="MRN_12">'[4]Chart Review Info'!$C$25</definedName>
    <definedName name="MRN_13" localSheetId="3">'[1]Chart Review Info'!$C$26</definedName>
    <definedName name="MRN_13" localSheetId="8">'[2]Chart Review Info'!$C$23</definedName>
    <definedName name="MRN_13">'[4]Chart Review Info'!$C$26</definedName>
    <definedName name="MRN_14" localSheetId="3">'[1]Chart Review Info'!$C$27</definedName>
    <definedName name="MRN_14" localSheetId="8">'[2]Chart Review Info'!$C$24</definedName>
    <definedName name="MRN_14">'[4]Chart Review Info'!$C$27</definedName>
    <definedName name="MRN_15" localSheetId="3">'[1]Chart Review Info'!$C$28</definedName>
    <definedName name="MRN_15" localSheetId="8">'[2]Chart Review Info'!$C$25</definedName>
    <definedName name="MRN_15">'[4]Chart Review Info'!$C$28</definedName>
    <definedName name="MRN_16" localSheetId="3">'[1]Chart Review Info'!$C$29</definedName>
    <definedName name="MRN_16" localSheetId="8">'[2]Chart Review Info'!$C$26</definedName>
    <definedName name="MRN_16">'[4]Chart Review Info'!$C$29</definedName>
    <definedName name="MRN_17" localSheetId="3">'[1]Chart Review Info'!$C$30</definedName>
    <definedName name="MRN_17" localSheetId="8">'[2]Chart Review Info'!$C$27</definedName>
    <definedName name="MRN_17">'[4]Chart Review Info'!$C$30</definedName>
    <definedName name="MRN_18" localSheetId="3">'[1]Chart Review Info'!$C$31</definedName>
    <definedName name="MRN_18" localSheetId="8">'[2]Chart Review Info'!$C$28</definedName>
    <definedName name="MRN_18">'[4]Chart Review Info'!$C$31</definedName>
    <definedName name="MRN_19" localSheetId="3">'[1]Chart Review Info'!$C$32</definedName>
    <definedName name="MRN_19" localSheetId="8">'[2]Chart Review Info'!$C$29</definedName>
    <definedName name="MRN_19">'[4]Chart Review Info'!$C$32</definedName>
    <definedName name="MRN_2" localSheetId="3">'[1]Chart Review Info'!$C$15</definedName>
    <definedName name="MRN_2" localSheetId="8">'[2]Chart Review Info'!$C$12</definedName>
    <definedName name="MRN_2">'[4]Chart Review Info'!$C$15</definedName>
    <definedName name="MRN_20" localSheetId="3">'[1]Chart Review Info'!$C$33</definedName>
    <definedName name="MRN_20" localSheetId="8">'[2]Chart Review Info'!$C$30</definedName>
    <definedName name="MRN_20">'[4]Chart Review Info'!$C$33</definedName>
    <definedName name="MRN_3" localSheetId="3">'[1]Chart Review Info'!$C$16</definedName>
    <definedName name="MRN_3" localSheetId="8">'[2]Chart Review Info'!$C$13</definedName>
    <definedName name="MRN_3">'[4]Chart Review Info'!$C$16</definedName>
    <definedName name="MRN_4" localSheetId="3">'[1]Chart Review Info'!$C$17</definedName>
    <definedName name="MRN_4" localSheetId="8">'[2]Chart Review Info'!$C$14</definedName>
    <definedName name="MRN_4">'[4]Chart Review Info'!$C$17</definedName>
    <definedName name="MRN_5" localSheetId="3">'[1]Chart Review Info'!$C$18</definedName>
    <definedName name="MRN_5" localSheetId="8">'[2]Chart Review Info'!$C$15</definedName>
    <definedName name="MRN_5">'[4]Chart Review Info'!$C$18</definedName>
    <definedName name="MRN_6" localSheetId="3">'[1]Chart Review Info'!$C$19</definedName>
    <definedName name="MRN_6" localSheetId="8">'[2]Chart Review Info'!$C$16</definedName>
    <definedName name="MRN_6">'[4]Chart Review Info'!$C$19</definedName>
    <definedName name="MRN_7" localSheetId="3">'[1]Chart Review Info'!$C$20</definedName>
    <definedName name="MRN_7" localSheetId="8">'[2]Chart Review Info'!$C$17</definedName>
    <definedName name="MRN_7">'[4]Chart Review Info'!$C$20</definedName>
    <definedName name="MRN_8" localSheetId="3">'[1]Chart Review Info'!$C$21</definedName>
    <definedName name="MRN_8" localSheetId="8">'[2]Chart Review Info'!$C$18</definedName>
    <definedName name="MRN_8">'[4]Chart Review Info'!$C$21</definedName>
    <definedName name="MRN_9" localSheetId="3">'[1]Chart Review Info'!$C$22</definedName>
    <definedName name="MRN_9" localSheetId="8">'[2]Chart Review Info'!$C$19</definedName>
    <definedName name="MRN_9">'[4]Chart Review Info'!$C$22</definedName>
    <definedName name="NCOS" localSheetId="3">'[1]Chart Review Info'!#REF!</definedName>
    <definedName name="NCOS" localSheetId="8">'[2]Chart Review Info'!#REF!</definedName>
    <definedName name="NCOS">'[3]Chart Review Info'!#REF!</definedName>
    <definedName name="OLE_LINK1" localSheetId="0">'Confirm Ltr '!$A$1</definedName>
    <definedName name="OLE_LINK1" localSheetId="1">'Results Ltr '!$A$1</definedName>
    <definedName name="Org_Name" localSheetId="3">'[1]Chart Review Info'!#REF!</definedName>
    <definedName name="Org_Name" localSheetId="8">'[2]Chart Review Info'!$D$3</definedName>
    <definedName name="Org_Name">'[3]Chart Review Info'!#REF!</definedName>
    <definedName name="Period_End" localSheetId="3">'[1]Chart Review Info'!#REF!</definedName>
    <definedName name="Period_End" localSheetId="8">'[2]Chart Review Info'!$H$5</definedName>
    <definedName name="Period_End">'[3]Chart Review Info'!#REF!</definedName>
    <definedName name="Period_Start" localSheetId="3">'[1]Chart Review Info'!#REF!</definedName>
    <definedName name="Period_Start" localSheetId="8">'[2]Chart Review Info'!$H$4</definedName>
    <definedName name="Period_Start">'[3]Chart Review Info'!#REF!</definedName>
    <definedName name="_xlnm.Print_Area" localSheetId="0">'Confirm Ltr '!$A$1:$A$15</definedName>
    <definedName name="_xlnm.Print_Area" localSheetId="1">'Results Ltr '!$A$1:$A$47</definedName>
    <definedName name="_xlnm.Print_Area" localSheetId="8">Validations!$A$1:$K$54</definedName>
    <definedName name="Prog_1" localSheetId="3">'[1]Chart Review Info'!$F$14</definedName>
    <definedName name="Prog_1" localSheetId="8">'[2]Chart Review Info'!#REF!</definedName>
    <definedName name="Prog_1">'[3]Chart Review Info'!$F$14</definedName>
    <definedName name="Prog_10" localSheetId="3">'[1]Chart Review Info'!$F$23</definedName>
    <definedName name="Prog_10" localSheetId="8">'[2]Chart Review Info'!#REF!</definedName>
    <definedName name="Prog_10">'[3]Chart Review Info'!$F$23</definedName>
    <definedName name="Prog_11" localSheetId="3">'[1]Chart Review Info'!$F$24</definedName>
    <definedName name="Prog_11" localSheetId="8">'[2]Chart Review Info'!#REF!</definedName>
    <definedName name="Prog_11">'[3]Chart Review Info'!$F$24</definedName>
    <definedName name="Prog_12" localSheetId="3">'[1]Chart Review Info'!$F$25</definedName>
    <definedName name="Prog_12" localSheetId="8">'[2]Chart Review Info'!#REF!</definedName>
    <definedName name="Prog_12">'[3]Chart Review Info'!$F$25</definedName>
    <definedName name="Prog_13" localSheetId="3">'[1]Chart Review Info'!$F$26</definedName>
    <definedName name="Prog_13" localSheetId="8">'[2]Chart Review Info'!#REF!</definedName>
    <definedName name="Prog_13">'[3]Chart Review Info'!$F$26</definedName>
    <definedName name="Prog_14" localSheetId="3">'[1]Chart Review Info'!$F$27</definedName>
    <definedName name="Prog_14" localSheetId="8">'[2]Chart Review Info'!#REF!</definedName>
    <definedName name="Prog_14">'[3]Chart Review Info'!$F$27</definedName>
    <definedName name="Prog_15" localSheetId="3">'[1]Chart Review Info'!$F$28</definedName>
    <definedName name="Prog_15" localSheetId="8">'[2]Chart Review Info'!#REF!</definedName>
    <definedName name="Prog_15">'[3]Chart Review Info'!$F$28</definedName>
    <definedName name="Prog_16" localSheetId="3">'[1]Chart Review Info'!$F$29</definedName>
    <definedName name="Prog_16" localSheetId="8">'[2]Chart Review Info'!#REF!</definedName>
    <definedName name="Prog_16">'[3]Chart Review Info'!$F$29</definedName>
    <definedName name="Prog_17" localSheetId="3">'[1]Chart Review Info'!$F$30</definedName>
    <definedName name="Prog_17" localSheetId="8">'[2]Chart Review Info'!#REF!</definedName>
    <definedName name="Prog_17">'[3]Chart Review Info'!$F$30</definedName>
    <definedName name="Prog_18" localSheetId="8">'[2]Chart Review Info'!#REF!</definedName>
    <definedName name="Prog_19" localSheetId="8">'[2]Chart Review Info'!#REF!</definedName>
    <definedName name="Prog_2" localSheetId="3">'[1]Chart Review Info'!$F$15</definedName>
    <definedName name="Prog_2" localSheetId="8">'[2]Chart Review Info'!#REF!</definedName>
    <definedName name="Prog_2">'[3]Chart Review Info'!$F$15</definedName>
    <definedName name="Prog_20" localSheetId="3">'[1]Chart Review Info'!$F$33</definedName>
    <definedName name="Prog_20" localSheetId="8">'[2]Chart Review Info'!#REF!</definedName>
    <definedName name="Prog_20">'[3]Chart Review Info'!$F$33</definedName>
    <definedName name="Prog_3" localSheetId="3">'[1]Chart Review Info'!$F$16</definedName>
    <definedName name="Prog_3" localSheetId="8">'[2]Chart Review Info'!#REF!</definedName>
    <definedName name="Prog_3">'[3]Chart Review Info'!$F$16</definedName>
    <definedName name="Prog_4" localSheetId="3">'[1]Chart Review Info'!$F$17</definedName>
    <definedName name="Prog_4" localSheetId="8">'[2]Chart Review Info'!#REF!</definedName>
    <definedName name="Prog_4">'[3]Chart Review Info'!$F$17</definedName>
    <definedName name="Prog_5" localSheetId="3">'[1]Chart Review Info'!$F$18</definedName>
    <definedName name="Prog_5" localSheetId="8">'[2]Chart Review Info'!#REF!</definedName>
    <definedName name="Prog_5">'[3]Chart Review Info'!$F$18</definedName>
    <definedName name="Prog_6" localSheetId="3">'[1]Chart Review Info'!$F$19</definedName>
    <definedName name="Prog_6" localSheetId="8">'[2]Chart Review Info'!#REF!</definedName>
    <definedName name="Prog_6">'[3]Chart Review Info'!$F$19</definedName>
    <definedName name="Prog_7" localSheetId="3">'[1]Chart Review Info'!$F$20</definedName>
    <definedName name="Prog_7" localSheetId="8">'[2]Chart Review Info'!#REF!</definedName>
    <definedName name="Prog_7">'[3]Chart Review Info'!$F$20</definedName>
    <definedName name="Prog_8" localSheetId="3">'[1]Chart Review Info'!$F$21</definedName>
    <definedName name="Prog_8" localSheetId="8">'[2]Chart Review Info'!#REF!</definedName>
    <definedName name="Prog_8">'[3]Chart Review Info'!$F$21</definedName>
    <definedName name="Prog_9" localSheetId="3">'[1]Chart Review Info'!$F$22</definedName>
    <definedName name="Prog_9" localSheetId="8">'[2]Chart Review Info'!#REF!</definedName>
    <definedName name="Prog_9">'[3]Chart Review Info'!$F$22</definedName>
    <definedName name="Program" localSheetId="3">'[1]Chart Review Info'!#REF!</definedName>
    <definedName name="Program" localSheetId="8">'[2]Chart Review Info'!$D$4</definedName>
    <definedName name="Program">'[3]Chart Review Info'!#REF!</definedName>
    <definedName name="Services" localSheetId="3">'[1]Chart Review Info'!#REF!</definedName>
    <definedName name="Services" localSheetId="8">'[2]Chart Review Info'!$D$5</definedName>
    <definedName name="Services">'[3]Chart Review Info'!#REF!</definedName>
  </definedNames>
  <calcPr calcId="191029"/>
  <pivotCaches>
    <pivotCache cacheId="1" r:id="rId2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4" i="15" l="1"/>
  <c r="C83" i="15"/>
  <c r="C82" i="15"/>
  <c r="C81" i="15"/>
  <c r="C80" i="15"/>
  <c r="C79" i="15"/>
  <c r="C78" i="15"/>
  <c r="C77" i="15"/>
  <c r="C76" i="15"/>
  <c r="C75" i="15"/>
  <c r="C74" i="15"/>
  <c r="C73" i="15"/>
  <c r="C72" i="15"/>
  <c r="C71" i="15"/>
  <c r="C70" i="15"/>
  <c r="C69" i="15"/>
  <c r="D124" i="15"/>
  <c r="C124" i="15"/>
  <c r="P87" i="12"/>
  <c r="O87" i="12"/>
  <c r="N87" i="12"/>
  <c r="M87" i="12"/>
  <c r="L87" i="12"/>
  <c r="K87" i="12"/>
  <c r="J87" i="12"/>
  <c r="I87" i="12"/>
  <c r="H87" i="12"/>
  <c r="G87" i="12"/>
  <c r="AG20" i="8"/>
  <c r="AE20" i="8"/>
  <c r="AC20" i="8"/>
  <c r="AA20" i="8"/>
  <c r="Y20" i="8"/>
  <c r="W20" i="8"/>
  <c r="U20" i="8"/>
  <c r="S20" i="8"/>
  <c r="Q20" i="8"/>
  <c r="O20" i="8"/>
  <c r="O9" i="3" l="1"/>
  <c r="F132" i="12" s="1"/>
  <c r="E138" i="12" s="1"/>
  <c r="O10" i="3"/>
  <c r="F133" i="12" s="1"/>
  <c r="O11" i="3"/>
  <c r="F134" i="12" s="1"/>
  <c r="O12" i="3"/>
  <c r="F135" i="12" s="1"/>
  <c r="Q9" i="3"/>
  <c r="G132" i="12" s="1"/>
  <c r="Q10" i="3"/>
  <c r="G133" i="12" s="1"/>
  <c r="Q11" i="3"/>
  <c r="G134" i="12" s="1"/>
  <c r="Q12" i="3"/>
  <c r="G135" i="12" s="1"/>
  <c r="D106" i="15"/>
  <c r="C106" i="15"/>
  <c r="AG15" i="2"/>
  <c r="AG14" i="2"/>
  <c r="AG13" i="2"/>
  <c r="AG12" i="2"/>
  <c r="AG11" i="2"/>
  <c r="AG10" i="2"/>
  <c r="AG9" i="2"/>
  <c r="O150" i="12"/>
  <c r="O149" i="12"/>
  <c r="O148" i="12"/>
  <c r="O147" i="12"/>
  <c r="O146" i="12"/>
  <c r="O145" i="12"/>
  <c r="O144" i="12"/>
  <c r="N150" i="12"/>
  <c r="N149" i="12"/>
  <c r="N148" i="12"/>
  <c r="N147" i="12"/>
  <c r="N146" i="12"/>
  <c r="N145" i="12"/>
  <c r="N144" i="12"/>
  <c r="M150" i="12"/>
  <c r="M149" i="12"/>
  <c r="M148" i="12"/>
  <c r="M147" i="12"/>
  <c r="M146" i="12"/>
  <c r="M145" i="12"/>
  <c r="M144" i="12"/>
  <c r="L150" i="12"/>
  <c r="L149" i="12"/>
  <c r="L148" i="12"/>
  <c r="L147" i="12"/>
  <c r="L146" i="12"/>
  <c r="L145" i="12"/>
  <c r="L144" i="12"/>
  <c r="K150" i="12"/>
  <c r="K149" i="12"/>
  <c r="K148" i="12"/>
  <c r="K147" i="12"/>
  <c r="K146" i="12"/>
  <c r="K145" i="12"/>
  <c r="K144" i="12"/>
  <c r="J150" i="12"/>
  <c r="J149" i="12"/>
  <c r="J148" i="12"/>
  <c r="J147" i="12"/>
  <c r="J146" i="12"/>
  <c r="J145" i="12"/>
  <c r="J144" i="12"/>
  <c r="I150" i="12"/>
  <c r="I149" i="12"/>
  <c r="I148" i="12"/>
  <c r="I147" i="12"/>
  <c r="I146" i="12"/>
  <c r="I145" i="12"/>
  <c r="I144" i="12"/>
  <c r="H150" i="12"/>
  <c r="H149" i="12"/>
  <c r="H148" i="12"/>
  <c r="H147" i="12"/>
  <c r="H146" i="12"/>
  <c r="H145" i="12"/>
  <c r="H144" i="12"/>
  <c r="G148" i="12"/>
  <c r="O135" i="12"/>
  <c r="O134" i="12"/>
  <c r="O133" i="12"/>
  <c r="O132" i="12"/>
  <c r="AE15" i="2"/>
  <c r="AC15" i="2"/>
  <c r="AA15" i="2"/>
  <c r="Y15" i="2"/>
  <c r="W15" i="2"/>
  <c r="U15" i="2"/>
  <c r="S15" i="2"/>
  <c r="Q15" i="2"/>
  <c r="G150" i="12" s="1"/>
  <c r="O15" i="2"/>
  <c r="AE14" i="2"/>
  <c r="AC14" i="2"/>
  <c r="AA14" i="2"/>
  <c r="Y14" i="2"/>
  <c r="W14" i="2"/>
  <c r="U14" i="2"/>
  <c r="S14" i="2"/>
  <c r="Q14" i="2"/>
  <c r="G149" i="12" s="1"/>
  <c r="O14" i="2"/>
  <c r="AE13" i="2"/>
  <c r="AC13" i="2"/>
  <c r="AA13" i="2"/>
  <c r="Y13" i="2"/>
  <c r="W13" i="2"/>
  <c r="U13" i="2"/>
  <c r="S13" i="2"/>
  <c r="Q13" i="2"/>
  <c r="O13" i="2"/>
  <c r="AE12" i="2"/>
  <c r="AC12" i="2"/>
  <c r="AA12" i="2"/>
  <c r="Y12" i="2"/>
  <c r="W12" i="2"/>
  <c r="U12" i="2"/>
  <c r="S12" i="2"/>
  <c r="Q12" i="2"/>
  <c r="G147" i="12" s="1"/>
  <c r="O12" i="2"/>
  <c r="AE11" i="2"/>
  <c r="AC11" i="2"/>
  <c r="AA11" i="2"/>
  <c r="Y11" i="2"/>
  <c r="W11" i="2"/>
  <c r="U11" i="2"/>
  <c r="S11" i="2"/>
  <c r="Q11" i="2"/>
  <c r="G146" i="12" s="1"/>
  <c r="O11" i="2"/>
  <c r="AE10" i="2"/>
  <c r="AC10" i="2"/>
  <c r="AA10" i="2"/>
  <c r="Y10" i="2"/>
  <c r="W10" i="2"/>
  <c r="U10" i="2"/>
  <c r="S10" i="2"/>
  <c r="Q10" i="2"/>
  <c r="G145" i="12" s="1"/>
  <c r="O10" i="2"/>
  <c r="AE9" i="2"/>
  <c r="AC9" i="2"/>
  <c r="AA9" i="2"/>
  <c r="Y9" i="2"/>
  <c r="W9" i="2"/>
  <c r="U9" i="2"/>
  <c r="S9" i="2"/>
  <c r="Q9" i="2"/>
  <c r="G144" i="12" s="1"/>
  <c r="O9" i="2"/>
  <c r="AE12" i="3"/>
  <c r="N135" i="12" s="1"/>
  <c r="AC12" i="3"/>
  <c r="M135" i="12" s="1"/>
  <c r="AA12" i="3"/>
  <c r="L135" i="12" s="1"/>
  <c r="Y12" i="3"/>
  <c r="K135" i="12" s="1"/>
  <c r="W12" i="3"/>
  <c r="J135" i="12" s="1"/>
  <c r="U12" i="3"/>
  <c r="I135" i="12" s="1"/>
  <c r="S12" i="3"/>
  <c r="H135" i="12" s="1"/>
  <c r="AE11" i="3"/>
  <c r="N134" i="12" s="1"/>
  <c r="AC11" i="3"/>
  <c r="M134" i="12" s="1"/>
  <c r="AA11" i="3"/>
  <c r="L134" i="12" s="1"/>
  <c r="Y11" i="3"/>
  <c r="K134" i="12" s="1"/>
  <c r="W11" i="3"/>
  <c r="J134" i="12" s="1"/>
  <c r="U11" i="3"/>
  <c r="I134" i="12" s="1"/>
  <c r="S11" i="3"/>
  <c r="H134" i="12" s="1"/>
  <c r="AE10" i="3"/>
  <c r="N133" i="12" s="1"/>
  <c r="AC10" i="3"/>
  <c r="M133" i="12" s="1"/>
  <c r="AA10" i="3"/>
  <c r="L133" i="12" s="1"/>
  <c r="Y10" i="3"/>
  <c r="K133" i="12" s="1"/>
  <c r="W10" i="3"/>
  <c r="J133" i="12" s="1"/>
  <c r="U10" i="3"/>
  <c r="I133" i="12" s="1"/>
  <c r="S10" i="3"/>
  <c r="H133" i="12" s="1"/>
  <c r="AE9" i="3"/>
  <c r="N132" i="12" s="1"/>
  <c r="AC9" i="3"/>
  <c r="M132" i="12" s="1"/>
  <c r="AA9" i="3"/>
  <c r="L132" i="12" s="1"/>
  <c r="Y9" i="3"/>
  <c r="K132" i="12" s="1"/>
  <c r="W9" i="3"/>
  <c r="J132" i="12" s="1"/>
  <c r="U9" i="3"/>
  <c r="I132" i="12" s="1"/>
  <c r="S9" i="3"/>
  <c r="H132" i="12" s="1"/>
  <c r="G6" i="8"/>
  <c r="E6" i="8"/>
  <c r="B6" i="8"/>
  <c r="N3" i="8"/>
  <c r="E3" i="8"/>
  <c r="AF13" i="10"/>
  <c r="N123" i="12" s="1"/>
  <c r="AF12" i="10"/>
  <c r="AF11" i="10"/>
  <c r="AF10" i="10"/>
  <c r="AF9" i="10"/>
  <c r="AD13" i="10"/>
  <c r="AD12" i="10"/>
  <c r="AD11" i="10"/>
  <c r="AD10" i="10"/>
  <c r="AD9" i="10"/>
  <c r="AB13" i="10"/>
  <c r="L123" i="12" s="1"/>
  <c r="AB12" i="10"/>
  <c r="AB11" i="10"/>
  <c r="AB10" i="10"/>
  <c r="AB9" i="10"/>
  <c r="Z13" i="10"/>
  <c r="Z12" i="10"/>
  <c r="Z11" i="10"/>
  <c r="Z10" i="10"/>
  <c r="Z9" i="10"/>
  <c r="X13" i="10"/>
  <c r="J123" i="12" s="1"/>
  <c r="X12" i="10"/>
  <c r="X11" i="10"/>
  <c r="X10" i="10"/>
  <c r="X9" i="10"/>
  <c r="V13" i="10"/>
  <c r="I123" i="12" s="1"/>
  <c r="V12" i="10"/>
  <c r="V11" i="10"/>
  <c r="V10" i="10"/>
  <c r="V9" i="10"/>
  <c r="T13" i="10"/>
  <c r="T12" i="10"/>
  <c r="T11" i="10"/>
  <c r="T10" i="10"/>
  <c r="T9" i="10"/>
  <c r="R13" i="10"/>
  <c r="R12" i="10"/>
  <c r="R11" i="10"/>
  <c r="R10" i="10"/>
  <c r="R9" i="10"/>
  <c r="P12" i="10"/>
  <c r="P11" i="10"/>
  <c r="P10" i="10"/>
  <c r="P9" i="10"/>
  <c r="P13" i="10"/>
  <c r="F123" i="12" s="1"/>
  <c r="O123" i="12"/>
  <c r="M123" i="12"/>
  <c r="K123" i="12"/>
  <c r="H123" i="12"/>
  <c r="G123" i="12"/>
  <c r="E137" i="12" l="1"/>
  <c r="E136" i="12"/>
  <c r="E139" i="12"/>
  <c r="Q133" i="12"/>
  <c r="Q132" i="12"/>
  <c r="Q134" i="12"/>
  <c r="R133" i="12"/>
  <c r="R132" i="12"/>
  <c r="R134" i="12"/>
  <c r="R135" i="12"/>
  <c r="P133" i="12"/>
  <c r="P134" i="12"/>
  <c r="P135" i="12"/>
  <c r="P132" i="12"/>
  <c r="Q135" i="12"/>
  <c r="R123" i="12"/>
  <c r="Q123" i="12"/>
  <c r="P123" i="12"/>
  <c r="T123" i="12" l="1"/>
  <c r="K106" i="15" s="1"/>
  <c r="S123" i="12"/>
  <c r="Q21" i="8" l="1"/>
  <c r="H88" i="12" s="1"/>
  <c r="Q19" i="8"/>
  <c r="Q18" i="8"/>
  <c r="Q17" i="8"/>
  <c r="H84" i="12" s="1"/>
  <c r="Q16" i="8"/>
  <c r="Q15" i="8"/>
  <c r="H82" i="12" s="1"/>
  <c r="Q14" i="8"/>
  <c r="H81" i="12" s="1"/>
  <c r="Q13" i="8"/>
  <c r="Q11" i="8"/>
  <c r="Q10" i="8"/>
  <c r="Q12" i="8"/>
  <c r="H79" i="12" s="1"/>
  <c r="P108" i="12"/>
  <c r="P107" i="12"/>
  <c r="P106" i="12"/>
  <c r="P105" i="12"/>
  <c r="P104" i="12"/>
  <c r="P103" i="12"/>
  <c r="P102" i="12"/>
  <c r="P101" i="12"/>
  <c r="P100" i="12"/>
  <c r="P99" i="12"/>
  <c r="P98" i="12"/>
  <c r="P97" i="12"/>
  <c r="P96" i="12"/>
  <c r="O108" i="12"/>
  <c r="O107" i="12"/>
  <c r="O106" i="12"/>
  <c r="O105" i="12"/>
  <c r="O104" i="12"/>
  <c r="O103" i="12"/>
  <c r="O102" i="12"/>
  <c r="O101" i="12"/>
  <c r="O100" i="12"/>
  <c r="O99" i="12"/>
  <c r="O98" i="12"/>
  <c r="O97" i="12"/>
  <c r="O96" i="12"/>
  <c r="N108" i="12"/>
  <c r="N107" i="12"/>
  <c r="N106" i="12"/>
  <c r="N105" i="12"/>
  <c r="N104" i="12"/>
  <c r="N103" i="12"/>
  <c r="N102" i="12"/>
  <c r="N101" i="12"/>
  <c r="N100" i="12"/>
  <c r="N99" i="12"/>
  <c r="N98" i="12"/>
  <c r="N97" i="12"/>
  <c r="N96" i="12"/>
  <c r="M108" i="12"/>
  <c r="M107" i="12"/>
  <c r="M106" i="12"/>
  <c r="M105" i="12"/>
  <c r="M104" i="12"/>
  <c r="M103" i="12"/>
  <c r="M102" i="12"/>
  <c r="M101" i="12"/>
  <c r="M100" i="12"/>
  <c r="M99" i="12"/>
  <c r="M98" i="12"/>
  <c r="M97" i="12"/>
  <c r="M96" i="12"/>
  <c r="L108" i="12"/>
  <c r="L107" i="12"/>
  <c r="L106" i="12"/>
  <c r="L105" i="12"/>
  <c r="L104" i="12"/>
  <c r="L103" i="12"/>
  <c r="L102" i="12"/>
  <c r="L101" i="12"/>
  <c r="L100" i="12"/>
  <c r="L99" i="12"/>
  <c r="L98" i="12"/>
  <c r="L97" i="12"/>
  <c r="L96" i="12"/>
  <c r="K108" i="12"/>
  <c r="K107" i="12"/>
  <c r="K106" i="12"/>
  <c r="K105" i="12"/>
  <c r="K104" i="12"/>
  <c r="K103" i="12"/>
  <c r="K102" i="12"/>
  <c r="K101" i="12"/>
  <c r="K100" i="12"/>
  <c r="K99" i="12"/>
  <c r="K98" i="12"/>
  <c r="K97" i="12"/>
  <c r="K96" i="12"/>
  <c r="J107" i="12"/>
  <c r="J106" i="12"/>
  <c r="J105" i="12"/>
  <c r="J104" i="12"/>
  <c r="J103" i="12"/>
  <c r="J102" i="12"/>
  <c r="J101" i="12"/>
  <c r="J100" i="12"/>
  <c r="J99" i="12"/>
  <c r="J98" i="12"/>
  <c r="J97" i="12"/>
  <c r="J96" i="12"/>
  <c r="I108" i="12"/>
  <c r="I107" i="12"/>
  <c r="I105" i="12"/>
  <c r="I104" i="12"/>
  <c r="I103" i="12"/>
  <c r="I102" i="12"/>
  <c r="I101" i="12"/>
  <c r="I100" i="12"/>
  <c r="I99" i="12"/>
  <c r="I98" i="12"/>
  <c r="I97" i="12"/>
  <c r="I96" i="12"/>
  <c r="H103" i="12"/>
  <c r="H102" i="12"/>
  <c r="H101" i="12"/>
  <c r="H99" i="12"/>
  <c r="H96" i="12"/>
  <c r="G96" i="12"/>
  <c r="AG21" i="8"/>
  <c r="P88" i="12" s="1"/>
  <c r="AG19" i="8"/>
  <c r="P86" i="12" s="1"/>
  <c r="AG18" i="8"/>
  <c r="P85" i="12" s="1"/>
  <c r="AG17" i="8"/>
  <c r="P84" i="12" s="1"/>
  <c r="AG16" i="8"/>
  <c r="P83" i="12" s="1"/>
  <c r="AG15" i="8"/>
  <c r="P82" i="12" s="1"/>
  <c r="AG14" i="8"/>
  <c r="P81" i="12" s="1"/>
  <c r="AG13" i="8"/>
  <c r="P80" i="12" s="1"/>
  <c r="AG12" i="8"/>
  <c r="P79" i="12" s="1"/>
  <c r="AG11" i="8"/>
  <c r="P78" i="12" s="1"/>
  <c r="AG10" i="8"/>
  <c r="P77" i="12" s="1"/>
  <c r="AE21" i="8"/>
  <c r="O88" i="12" s="1"/>
  <c r="AE19" i="8"/>
  <c r="O86" i="12" s="1"/>
  <c r="AE18" i="8"/>
  <c r="O85" i="12" s="1"/>
  <c r="AE17" i="8"/>
  <c r="O84" i="12" s="1"/>
  <c r="AE16" i="8"/>
  <c r="O83" i="12" s="1"/>
  <c r="AE15" i="8"/>
  <c r="O82" i="12" s="1"/>
  <c r="AE14" i="8"/>
  <c r="O81" i="12" s="1"/>
  <c r="AE13" i="8"/>
  <c r="O80" i="12" s="1"/>
  <c r="AE12" i="8"/>
  <c r="O79" i="12" s="1"/>
  <c r="AE11" i="8"/>
  <c r="O78" i="12" s="1"/>
  <c r="AE10" i="8"/>
  <c r="O77" i="12" s="1"/>
  <c r="AC21" i="8"/>
  <c r="N88" i="12" s="1"/>
  <c r="AC19" i="8"/>
  <c r="N86" i="12" s="1"/>
  <c r="AC18" i="8"/>
  <c r="N85" i="12" s="1"/>
  <c r="AC17" i="8"/>
  <c r="AC16" i="8"/>
  <c r="AC15" i="8"/>
  <c r="AC14" i="8"/>
  <c r="AC13" i="8"/>
  <c r="N80" i="12" s="1"/>
  <c r="AC12" i="8"/>
  <c r="N79" i="12" s="1"/>
  <c r="AC11" i="8"/>
  <c r="N78" i="12" s="1"/>
  <c r="AC10" i="8"/>
  <c r="N77" i="12" s="1"/>
  <c r="AA21" i="8"/>
  <c r="M88" i="12" s="1"/>
  <c r="AA19" i="8"/>
  <c r="M86" i="12" s="1"/>
  <c r="AA18" i="8"/>
  <c r="M85" i="12" s="1"/>
  <c r="AA17" i="8"/>
  <c r="M84" i="12" s="1"/>
  <c r="AA16" i="8"/>
  <c r="M83" i="12" s="1"/>
  <c r="AA15" i="8"/>
  <c r="M82" i="12" s="1"/>
  <c r="AA14" i="8"/>
  <c r="M81" i="12" s="1"/>
  <c r="AA13" i="8"/>
  <c r="M80" i="12" s="1"/>
  <c r="AA12" i="8"/>
  <c r="AA11" i="8"/>
  <c r="M78" i="12" s="1"/>
  <c r="AA10" i="8"/>
  <c r="Y21" i="8"/>
  <c r="L88" i="12" s="1"/>
  <c r="Y19" i="8"/>
  <c r="Y18" i="8"/>
  <c r="Y17" i="8"/>
  <c r="Y16" i="8"/>
  <c r="Y15" i="8"/>
  <c r="L82" i="12" s="1"/>
  <c r="Y14" i="8"/>
  <c r="L81" i="12" s="1"/>
  <c r="Y13" i="8"/>
  <c r="L80" i="12" s="1"/>
  <c r="Y12" i="8"/>
  <c r="L79" i="12" s="1"/>
  <c r="Y11" i="8"/>
  <c r="L78" i="12" s="1"/>
  <c r="Y10" i="8"/>
  <c r="L77" i="12" s="1"/>
  <c r="W21" i="8"/>
  <c r="K88" i="12" s="1"/>
  <c r="W19" i="8"/>
  <c r="K86" i="12" s="1"/>
  <c r="W18" i="8"/>
  <c r="W17" i="8"/>
  <c r="W16" i="8"/>
  <c r="W15" i="8"/>
  <c r="K82" i="12" s="1"/>
  <c r="W14" i="8"/>
  <c r="W13" i="8"/>
  <c r="W12" i="8"/>
  <c r="W11" i="8"/>
  <c r="W10" i="8"/>
  <c r="U21" i="8"/>
  <c r="J88" i="12" s="1"/>
  <c r="U19" i="8"/>
  <c r="J86" i="12" s="1"/>
  <c r="U18" i="8"/>
  <c r="J85" i="12" s="1"/>
  <c r="U17" i="8"/>
  <c r="J84" i="12" s="1"/>
  <c r="U16" i="8"/>
  <c r="J83" i="12" s="1"/>
  <c r="U15" i="8"/>
  <c r="J82" i="12" s="1"/>
  <c r="U14" i="8"/>
  <c r="J81" i="12" s="1"/>
  <c r="U13" i="8"/>
  <c r="U12" i="8"/>
  <c r="U11" i="8"/>
  <c r="U10" i="8"/>
  <c r="S21" i="8"/>
  <c r="I88" i="12" s="1"/>
  <c r="S19" i="8"/>
  <c r="S18" i="8"/>
  <c r="I85" i="12" s="1"/>
  <c r="S17" i="8"/>
  <c r="I84" i="12" s="1"/>
  <c r="S16" i="8"/>
  <c r="S15" i="8"/>
  <c r="I82" i="12" s="1"/>
  <c r="S14" i="8"/>
  <c r="S13" i="8"/>
  <c r="S12" i="8"/>
  <c r="I79" i="12" s="1"/>
  <c r="S11" i="8"/>
  <c r="I78" i="12" s="1"/>
  <c r="S10" i="8"/>
  <c r="I77" i="12" s="1"/>
  <c r="O13" i="8"/>
  <c r="O21" i="8"/>
  <c r="G88" i="12" s="1"/>
  <c r="O19" i="8"/>
  <c r="L86" i="12"/>
  <c r="P76" i="12"/>
  <c r="O76" i="12"/>
  <c r="N84" i="12"/>
  <c r="N83" i="12"/>
  <c r="N82" i="12"/>
  <c r="N81" i="12"/>
  <c r="N76" i="12"/>
  <c r="M79" i="12"/>
  <c r="M77" i="12"/>
  <c r="M76" i="12"/>
  <c r="L85" i="12"/>
  <c r="L84" i="12"/>
  <c r="L83" i="12"/>
  <c r="L76" i="12"/>
  <c r="K85" i="12"/>
  <c r="K84" i="12"/>
  <c r="K83" i="12"/>
  <c r="K81" i="12"/>
  <c r="K80" i="12"/>
  <c r="K79" i="12"/>
  <c r="K78" i="12"/>
  <c r="K77" i="12"/>
  <c r="K76" i="12"/>
  <c r="J80" i="12"/>
  <c r="J79" i="12"/>
  <c r="J78" i="12"/>
  <c r="J77" i="12"/>
  <c r="J76" i="12"/>
  <c r="I86" i="12"/>
  <c r="I83" i="12"/>
  <c r="I81" i="12"/>
  <c r="I80" i="12"/>
  <c r="I76" i="12"/>
  <c r="H76" i="12"/>
  <c r="G76" i="12"/>
  <c r="AG20" i="4"/>
  <c r="AG19" i="4"/>
  <c r="AG18" i="4"/>
  <c r="AG17" i="4"/>
  <c r="AG16" i="4"/>
  <c r="AG15" i="4"/>
  <c r="AG14" i="4"/>
  <c r="AG13" i="4"/>
  <c r="AG12" i="4"/>
  <c r="AG11" i="4"/>
  <c r="AG10" i="4"/>
  <c r="AG9" i="4"/>
  <c r="AE20" i="4"/>
  <c r="AE19" i="4"/>
  <c r="AE18" i="4"/>
  <c r="AE17" i="4"/>
  <c r="AE16" i="4"/>
  <c r="AE15" i="4"/>
  <c r="AE14" i="4"/>
  <c r="AE13" i="4"/>
  <c r="AE12" i="4"/>
  <c r="AE11" i="4"/>
  <c r="AE10" i="4"/>
  <c r="AE9" i="4"/>
  <c r="AC20" i="4"/>
  <c r="AC19" i="4"/>
  <c r="AC18" i="4"/>
  <c r="AC17" i="4"/>
  <c r="AC16" i="4"/>
  <c r="AC15" i="4"/>
  <c r="AC14" i="4"/>
  <c r="AC13" i="4"/>
  <c r="AC12" i="4"/>
  <c r="AC11" i="4"/>
  <c r="AC10" i="4"/>
  <c r="AC9" i="4"/>
  <c r="AA20" i="4"/>
  <c r="AA19" i="4"/>
  <c r="AA18" i="4"/>
  <c r="AA17" i="4"/>
  <c r="AA16" i="4"/>
  <c r="AA15" i="4"/>
  <c r="AA14" i="4"/>
  <c r="AA13" i="4"/>
  <c r="AA12" i="4"/>
  <c r="AA11" i="4"/>
  <c r="AA10" i="4"/>
  <c r="AA9" i="4"/>
  <c r="Y20" i="4"/>
  <c r="Y19" i="4"/>
  <c r="Y18" i="4"/>
  <c r="Y17" i="4"/>
  <c r="Y16" i="4"/>
  <c r="Y15" i="4"/>
  <c r="Y14" i="4"/>
  <c r="Y13" i="4"/>
  <c r="Y12" i="4"/>
  <c r="Y11" i="4"/>
  <c r="Y10" i="4"/>
  <c r="Y9" i="4"/>
  <c r="W20" i="4"/>
  <c r="W19" i="4"/>
  <c r="W18" i="4"/>
  <c r="W17" i="4"/>
  <c r="W16" i="4"/>
  <c r="W15" i="4"/>
  <c r="W14" i="4"/>
  <c r="W13" i="4"/>
  <c r="W12" i="4"/>
  <c r="W11" i="4"/>
  <c r="W10" i="4"/>
  <c r="W9" i="4"/>
  <c r="U20" i="4"/>
  <c r="J108" i="12" s="1"/>
  <c r="U19" i="4"/>
  <c r="U18" i="4"/>
  <c r="U17" i="4"/>
  <c r="U16" i="4"/>
  <c r="U15" i="4"/>
  <c r="U14" i="4"/>
  <c r="U13" i="4"/>
  <c r="U12" i="4"/>
  <c r="U11" i="4"/>
  <c r="U10" i="4"/>
  <c r="U9" i="4"/>
  <c r="S20" i="4"/>
  <c r="S19" i="4"/>
  <c r="S18" i="4"/>
  <c r="I106" i="12" s="1"/>
  <c r="S17" i="4"/>
  <c r="S16" i="4"/>
  <c r="S15" i="4"/>
  <c r="S14" i="4"/>
  <c r="S13" i="4"/>
  <c r="S12" i="4"/>
  <c r="S11" i="4"/>
  <c r="S10" i="4"/>
  <c r="S9" i="4"/>
  <c r="Q20" i="4"/>
  <c r="H108" i="12" s="1"/>
  <c r="Q19" i="4"/>
  <c r="H107" i="12" s="1"/>
  <c r="Q18" i="4"/>
  <c r="H106" i="12" s="1"/>
  <c r="Q17" i="4"/>
  <c r="H105" i="12" s="1"/>
  <c r="Q16" i="4"/>
  <c r="H104" i="12" s="1"/>
  <c r="Q15" i="4"/>
  <c r="Q14" i="4"/>
  <c r="Q13" i="4"/>
  <c r="Q12" i="4"/>
  <c r="H100" i="12" s="1"/>
  <c r="Q11" i="4"/>
  <c r="Q10" i="4"/>
  <c r="H98" i="12" s="1"/>
  <c r="Q9" i="4"/>
  <c r="H97" i="12" s="1"/>
  <c r="H86" i="12"/>
  <c r="H85" i="12"/>
  <c r="H83" i="12"/>
  <c r="H80" i="12"/>
  <c r="H78" i="12"/>
  <c r="H77" i="12"/>
  <c r="Z68" i="12"/>
  <c r="Z67" i="12"/>
  <c r="Z66" i="12"/>
  <c r="Z65" i="12"/>
  <c r="Z64" i="12"/>
  <c r="Z63" i="12"/>
  <c r="Y68" i="12"/>
  <c r="Y67" i="12"/>
  <c r="Y66" i="12"/>
  <c r="Y65" i="12"/>
  <c r="Y64" i="12"/>
  <c r="Y63" i="12"/>
  <c r="X68" i="12"/>
  <c r="X67" i="12"/>
  <c r="X66" i="12"/>
  <c r="X65" i="12"/>
  <c r="X64" i="12"/>
  <c r="X63" i="12"/>
  <c r="W68" i="12"/>
  <c r="W67" i="12"/>
  <c r="W66" i="12"/>
  <c r="W65" i="12"/>
  <c r="W64" i="12"/>
  <c r="W63" i="12"/>
  <c r="V68" i="12"/>
  <c r="V67" i="12"/>
  <c r="V66" i="12"/>
  <c r="V65" i="12"/>
  <c r="V64" i="12"/>
  <c r="V63" i="12"/>
  <c r="U68" i="12"/>
  <c r="U67" i="12"/>
  <c r="U66" i="12"/>
  <c r="U65" i="12"/>
  <c r="U64" i="12"/>
  <c r="U63" i="12"/>
  <c r="T68" i="12"/>
  <c r="T67" i="12"/>
  <c r="T66" i="12"/>
  <c r="T65" i="12"/>
  <c r="T64" i="12"/>
  <c r="T63" i="12"/>
  <c r="S68" i="12"/>
  <c r="S67" i="12"/>
  <c r="S66" i="12"/>
  <c r="S65" i="12"/>
  <c r="S64" i="12"/>
  <c r="S63" i="12"/>
  <c r="R68" i="12"/>
  <c r="R67" i="12"/>
  <c r="R66" i="12"/>
  <c r="R65" i="12"/>
  <c r="R64" i="12"/>
  <c r="R63" i="12"/>
  <c r="Q68" i="12"/>
  <c r="Q67" i="12"/>
  <c r="Q66" i="12"/>
  <c r="Q65" i="12"/>
  <c r="Q64" i="12"/>
  <c r="Q63" i="12"/>
  <c r="P68" i="12"/>
  <c r="P67" i="12"/>
  <c r="P66" i="12"/>
  <c r="P65" i="12"/>
  <c r="P64" i="12"/>
  <c r="P63" i="12"/>
  <c r="O68" i="12"/>
  <c r="O67" i="12"/>
  <c r="O66" i="12"/>
  <c r="O65" i="12"/>
  <c r="O64" i="12"/>
  <c r="O63" i="12"/>
  <c r="N68" i="12"/>
  <c r="N67" i="12"/>
  <c r="N66" i="12"/>
  <c r="N65" i="12"/>
  <c r="N64" i="12"/>
  <c r="N63" i="12"/>
  <c r="M68" i="12"/>
  <c r="M67" i="12"/>
  <c r="M66" i="12"/>
  <c r="M65" i="12"/>
  <c r="M64" i="12"/>
  <c r="M63" i="12"/>
  <c r="L68" i="12"/>
  <c r="L67" i="12"/>
  <c r="L66" i="12"/>
  <c r="L65" i="12"/>
  <c r="L64" i="12"/>
  <c r="L63" i="12"/>
  <c r="K68" i="12"/>
  <c r="K67" i="12"/>
  <c r="K66" i="12"/>
  <c r="K65" i="12"/>
  <c r="K64" i="12"/>
  <c r="K63" i="12"/>
  <c r="J68" i="12"/>
  <c r="J67" i="12"/>
  <c r="J66" i="12"/>
  <c r="J65" i="12"/>
  <c r="J64" i="12"/>
  <c r="J63" i="12"/>
  <c r="I68" i="12"/>
  <c r="I67" i="12"/>
  <c r="I66" i="12"/>
  <c r="I65" i="12"/>
  <c r="I64" i="12"/>
  <c r="I63" i="12"/>
  <c r="H68" i="12"/>
  <c r="H67" i="12"/>
  <c r="H65" i="12"/>
  <c r="H63" i="12"/>
  <c r="G66" i="12"/>
  <c r="G63" i="12"/>
  <c r="BA15" i="5"/>
  <c r="AY15" i="5"/>
  <c r="AW15" i="5"/>
  <c r="AU15" i="5"/>
  <c r="AS15" i="5"/>
  <c r="AQ15" i="5"/>
  <c r="AO15" i="5"/>
  <c r="AM15" i="5"/>
  <c r="AK15" i="5"/>
  <c r="AI15" i="5"/>
  <c r="AG15" i="5"/>
  <c r="AE15" i="5"/>
  <c r="AC15" i="5"/>
  <c r="AA15" i="5"/>
  <c r="Y15" i="5"/>
  <c r="W15" i="5"/>
  <c r="U15" i="5"/>
  <c r="S15" i="5"/>
  <c r="Q15" i="5"/>
  <c r="O15" i="5"/>
  <c r="G68" i="12" s="1"/>
  <c r="BA14" i="5"/>
  <c r="AY14" i="5"/>
  <c r="AW14" i="5"/>
  <c r="AU14" i="5"/>
  <c r="AS14" i="5"/>
  <c r="AQ14" i="5"/>
  <c r="AO14" i="5"/>
  <c r="AM14" i="5"/>
  <c r="AK14" i="5"/>
  <c r="AI14" i="5"/>
  <c r="AG14" i="5"/>
  <c r="AE14" i="5"/>
  <c r="AC14" i="5"/>
  <c r="AA14" i="5"/>
  <c r="Y14" i="5"/>
  <c r="W14" i="5"/>
  <c r="U14" i="5"/>
  <c r="S14" i="5"/>
  <c r="Q14" i="5"/>
  <c r="O14" i="5"/>
  <c r="G67" i="12" s="1"/>
  <c r="BA13" i="5"/>
  <c r="AY13" i="5"/>
  <c r="AW13" i="5"/>
  <c r="AU13" i="5"/>
  <c r="AS13" i="5"/>
  <c r="AQ13" i="5"/>
  <c r="AO13" i="5"/>
  <c r="AM13" i="5"/>
  <c r="AK13" i="5"/>
  <c r="AI13" i="5"/>
  <c r="AG13" i="5"/>
  <c r="AE13" i="5"/>
  <c r="AC13" i="5"/>
  <c r="AA13" i="5"/>
  <c r="Y13" i="5"/>
  <c r="W13" i="5"/>
  <c r="U13" i="5"/>
  <c r="S13" i="5"/>
  <c r="Q13" i="5"/>
  <c r="H66" i="12" s="1"/>
  <c r="O13" i="5"/>
  <c r="BA12" i="5"/>
  <c r="AY12" i="5"/>
  <c r="AW12" i="5"/>
  <c r="AU12" i="5"/>
  <c r="AS12" i="5"/>
  <c r="AQ12" i="5"/>
  <c r="AO12" i="5"/>
  <c r="AM12" i="5"/>
  <c r="AK12" i="5"/>
  <c r="AI12" i="5"/>
  <c r="AG12" i="5"/>
  <c r="AE12" i="5"/>
  <c r="AC12" i="5"/>
  <c r="AA12" i="5"/>
  <c r="Y12" i="5"/>
  <c r="W12" i="5"/>
  <c r="U12" i="5"/>
  <c r="S12" i="5"/>
  <c r="Q12" i="5"/>
  <c r="O12" i="5"/>
  <c r="G65" i="12" s="1"/>
  <c r="BA11" i="5"/>
  <c r="AY11" i="5"/>
  <c r="AW11" i="5"/>
  <c r="AU11" i="5"/>
  <c r="AS11" i="5"/>
  <c r="AQ11" i="5"/>
  <c r="AO11" i="5"/>
  <c r="AM11" i="5"/>
  <c r="AK11" i="5"/>
  <c r="AI11" i="5"/>
  <c r="AG11" i="5"/>
  <c r="AE11" i="5"/>
  <c r="AC11" i="5"/>
  <c r="AA11" i="5"/>
  <c r="Y11" i="5"/>
  <c r="W11" i="5"/>
  <c r="U11" i="5"/>
  <c r="S11" i="5"/>
  <c r="Q11" i="5"/>
  <c r="H64" i="12" s="1"/>
  <c r="O11" i="5"/>
  <c r="G64" i="12" s="1"/>
  <c r="Z55" i="12"/>
  <c r="Z54" i="12"/>
  <c r="Z53" i="12"/>
  <c r="Z52" i="12"/>
  <c r="Y55" i="12"/>
  <c r="Y54" i="12"/>
  <c r="Y53" i="12"/>
  <c r="Y52" i="12"/>
  <c r="X55" i="12"/>
  <c r="X54" i="12"/>
  <c r="X53" i="12"/>
  <c r="X52" i="12"/>
  <c r="W55" i="12"/>
  <c r="W54" i="12"/>
  <c r="W53" i="12"/>
  <c r="W52" i="12"/>
  <c r="V55" i="12"/>
  <c r="V54" i="12"/>
  <c r="V53" i="12"/>
  <c r="V52" i="12"/>
  <c r="U55" i="12"/>
  <c r="U54" i="12"/>
  <c r="U53" i="12"/>
  <c r="U52" i="12"/>
  <c r="T55" i="12"/>
  <c r="T54" i="12"/>
  <c r="T53" i="12"/>
  <c r="T52" i="12"/>
  <c r="S55" i="12"/>
  <c r="S54" i="12"/>
  <c r="S53" i="12"/>
  <c r="S52" i="12"/>
  <c r="R55" i="12"/>
  <c r="R54" i="12"/>
  <c r="R53" i="12"/>
  <c r="R52" i="12"/>
  <c r="Q55" i="12"/>
  <c r="Q54" i="12"/>
  <c r="Q53" i="12"/>
  <c r="Q52" i="12"/>
  <c r="P55" i="12"/>
  <c r="P54" i="12"/>
  <c r="P53" i="12"/>
  <c r="P52" i="12"/>
  <c r="O55" i="12"/>
  <c r="O54" i="12"/>
  <c r="O53" i="12"/>
  <c r="O52" i="12"/>
  <c r="N55" i="12"/>
  <c r="N54" i="12"/>
  <c r="N53" i="12"/>
  <c r="N52" i="12"/>
  <c r="M55" i="12"/>
  <c r="M54" i="12"/>
  <c r="M53" i="12"/>
  <c r="M52" i="12"/>
  <c r="L55" i="12"/>
  <c r="L54" i="12"/>
  <c r="L53" i="12"/>
  <c r="L52" i="12"/>
  <c r="K55" i="12"/>
  <c r="K54" i="12"/>
  <c r="K53" i="12"/>
  <c r="K52" i="12"/>
  <c r="J55" i="12"/>
  <c r="J54" i="12"/>
  <c r="J53" i="12"/>
  <c r="J52" i="12"/>
  <c r="I55" i="12"/>
  <c r="I54" i="12"/>
  <c r="I53" i="12"/>
  <c r="I52" i="12"/>
  <c r="H55" i="12"/>
  <c r="H54" i="12"/>
  <c r="H52" i="12"/>
  <c r="G55" i="12"/>
  <c r="G54" i="12"/>
  <c r="G53" i="12"/>
  <c r="G52" i="12"/>
  <c r="BA13" i="6"/>
  <c r="AY13" i="6"/>
  <c r="AW13" i="6"/>
  <c r="AU13" i="6"/>
  <c r="AS13" i="6"/>
  <c r="AQ13" i="6"/>
  <c r="AO13" i="6"/>
  <c r="AM13" i="6"/>
  <c r="AK13" i="6"/>
  <c r="AI13" i="6"/>
  <c r="AG13" i="6"/>
  <c r="AE13" i="6"/>
  <c r="AC13" i="6"/>
  <c r="AA13" i="6"/>
  <c r="Y13" i="6"/>
  <c r="W13" i="6"/>
  <c r="U13" i="6"/>
  <c r="S13" i="6"/>
  <c r="Q13" i="6"/>
  <c r="O13" i="6"/>
  <c r="BA12" i="6"/>
  <c r="AY12" i="6"/>
  <c r="AW12" i="6"/>
  <c r="AU12" i="6"/>
  <c r="AS12" i="6"/>
  <c r="AQ12" i="6"/>
  <c r="AO12" i="6"/>
  <c r="AM12" i="6"/>
  <c r="AK12" i="6"/>
  <c r="AI12" i="6"/>
  <c r="AG12" i="6"/>
  <c r="AE12" i="6"/>
  <c r="AC12" i="6"/>
  <c r="AA12" i="6"/>
  <c r="Y12" i="6"/>
  <c r="W12" i="6"/>
  <c r="U12" i="6"/>
  <c r="S12" i="6"/>
  <c r="Q12" i="6"/>
  <c r="O12" i="6"/>
  <c r="BA11" i="6"/>
  <c r="AY11" i="6"/>
  <c r="AW11" i="6"/>
  <c r="AU11" i="6"/>
  <c r="AS11" i="6"/>
  <c r="AQ11" i="6"/>
  <c r="AO11" i="6"/>
  <c r="AM11" i="6"/>
  <c r="AK11" i="6"/>
  <c r="AI11" i="6"/>
  <c r="AG11" i="6"/>
  <c r="AE11" i="6"/>
  <c r="AC11" i="6"/>
  <c r="AA11" i="6"/>
  <c r="Y11" i="6"/>
  <c r="W11" i="6"/>
  <c r="U11" i="6"/>
  <c r="S11" i="6"/>
  <c r="Q11" i="6"/>
  <c r="H53" i="12" s="1"/>
  <c r="O11" i="6"/>
  <c r="BA13" i="7"/>
  <c r="AY13" i="7"/>
  <c r="Y43" i="12" s="1"/>
  <c r="AW13" i="7"/>
  <c r="X43" i="12" s="1"/>
  <c r="AU13" i="7"/>
  <c r="W43" i="12" s="1"/>
  <c r="AS13" i="7"/>
  <c r="AQ13" i="7"/>
  <c r="U43" i="12" s="1"/>
  <c r="AO13" i="7"/>
  <c r="T43" i="12" s="1"/>
  <c r="AM13" i="7"/>
  <c r="S43" i="12" s="1"/>
  <c r="AK13" i="7"/>
  <c r="R43" i="12" s="1"/>
  <c r="AI13" i="7"/>
  <c r="Q43" i="12" s="1"/>
  <c r="AG13" i="7"/>
  <c r="P43" i="12" s="1"/>
  <c r="AE13" i="7"/>
  <c r="O43" i="12" s="1"/>
  <c r="AC13" i="7"/>
  <c r="N43" i="12" s="1"/>
  <c r="AA13" i="7"/>
  <c r="M43" i="12" s="1"/>
  <c r="Y13" i="7"/>
  <c r="L43" i="12" s="1"/>
  <c r="W13" i="7"/>
  <c r="K43" i="12" s="1"/>
  <c r="U13" i="7"/>
  <c r="S13" i="7"/>
  <c r="I43" i="12" s="1"/>
  <c r="Q13" i="7"/>
  <c r="H43" i="12" s="1"/>
  <c r="O13" i="7"/>
  <c r="Z43" i="12"/>
  <c r="Z42" i="12"/>
  <c r="Z41" i="12"/>
  <c r="Z40" i="12"/>
  <c r="Z39" i="12"/>
  <c r="Z38" i="12"/>
  <c r="Y42" i="12"/>
  <c r="Y41" i="12"/>
  <c r="Y40" i="12"/>
  <c r="Y39" i="12"/>
  <c r="Y38" i="12"/>
  <c r="X42" i="12"/>
  <c r="X41" i="12"/>
  <c r="X40" i="12"/>
  <c r="X39" i="12"/>
  <c r="X38" i="12"/>
  <c r="W42" i="12"/>
  <c r="W41" i="12"/>
  <c r="W40" i="12"/>
  <c r="W39" i="12"/>
  <c r="W38" i="12"/>
  <c r="V43" i="12"/>
  <c r="V42" i="12"/>
  <c r="V41" i="12"/>
  <c r="V40" i="12"/>
  <c r="V39" i="12"/>
  <c r="V38" i="12"/>
  <c r="U42" i="12"/>
  <c r="U41" i="12"/>
  <c r="U40" i="12"/>
  <c r="U39" i="12"/>
  <c r="U38" i="12"/>
  <c r="T42" i="12"/>
  <c r="T41" i="12"/>
  <c r="T40" i="12"/>
  <c r="T39" i="12"/>
  <c r="T38" i="12"/>
  <c r="S42" i="12"/>
  <c r="S41" i="12"/>
  <c r="S40" i="12"/>
  <c r="S39" i="12"/>
  <c r="S38" i="12"/>
  <c r="R42" i="12"/>
  <c r="R41" i="12"/>
  <c r="R40" i="12"/>
  <c r="R39" i="12"/>
  <c r="R38" i="12"/>
  <c r="Q42" i="12"/>
  <c r="Q41" i="12"/>
  <c r="Q40" i="12"/>
  <c r="Q39" i="12"/>
  <c r="Q38" i="12"/>
  <c r="P42" i="12"/>
  <c r="P41" i="12"/>
  <c r="P40" i="12"/>
  <c r="P39" i="12"/>
  <c r="P38" i="12"/>
  <c r="O42" i="12"/>
  <c r="O41" i="12"/>
  <c r="O40" i="12"/>
  <c r="O39" i="12"/>
  <c r="O38" i="12"/>
  <c r="N42" i="12"/>
  <c r="N41" i="12"/>
  <c r="N40" i="12"/>
  <c r="N39" i="12"/>
  <c r="N38" i="12"/>
  <c r="M42" i="12"/>
  <c r="M41" i="12"/>
  <c r="M40" i="12"/>
  <c r="M39" i="12"/>
  <c r="M38" i="12"/>
  <c r="L42" i="12"/>
  <c r="L41" i="12"/>
  <c r="L40" i="12"/>
  <c r="L39" i="12"/>
  <c r="L38" i="12"/>
  <c r="K42" i="12"/>
  <c r="K41" i="12"/>
  <c r="K40" i="12"/>
  <c r="K39" i="12"/>
  <c r="K38" i="12"/>
  <c r="J43" i="12"/>
  <c r="J42" i="12"/>
  <c r="J41" i="12"/>
  <c r="J40" i="12"/>
  <c r="J39" i="12"/>
  <c r="J38" i="12"/>
  <c r="I42" i="12"/>
  <c r="I41" i="12"/>
  <c r="I40" i="12"/>
  <c r="I39" i="12"/>
  <c r="I38" i="12"/>
  <c r="H38" i="12"/>
  <c r="G38" i="12"/>
  <c r="BA12" i="7"/>
  <c r="BA11" i="7"/>
  <c r="BA10" i="7"/>
  <c r="BA9" i="7"/>
  <c r="AY12" i="7"/>
  <c r="AY11" i="7"/>
  <c r="AY10" i="7"/>
  <c r="AY9" i="7"/>
  <c r="AW12" i="7"/>
  <c r="AW11" i="7"/>
  <c r="AW10" i="7"/>
  <c r="AW9" i="7"/>
  <c r="AU12" i="7"/>
  <c r="AU11" i="7"/>
  <c r="AU10" i="7"/>
  <c r="AU9" i="7"/>
  <c r="AS12" i="7"/>
  <c r="AS11" i="7"/>
  <c r="AS10" i="7"/>
  <c r="AS9" i="7"/>
  <c r="AQ12" i="7"/>
  <c r="AQ11" i="7"/>
  <c r="AQ10" i="7"/>
  <c r="AQ9" i="7"/>
  <c r="AO12" i="7"/>
  <c r="AO11" i="7"/>
  <c r="AO10" i="7"/>
  <c r="AO9" i="7"/>
  <c r="AM12" i="7"/>
  <c r="AM11" i="7"/>
  <c r="AM10" i="7"/>
  <c r="AM9" i="7"/>
  <c r="AK12" i="7"/>
  <c r="AK11" i="7"/>
  <c r="AK10" i="7"/>
  <c r="AK9" i="7"/>
  <c r="AI12" i="7"/>
  <c r="AI11" i="7"/>
  <c r="AI10" i="7"/>
  <c r="AI9" i="7"/>
  <c r="AG12" i="7"/>
  <c r="AG11" i="7"/>
  <c r="AG10" i="7"/>
  <c r="AG9" i="7"/>
  <c r="AE12" i="7"/>
  <c r="AE11" i="7"/>
  <c r="AE10" i="7"/>
  <c r="AE9" i="7"/>
  <c r="AC12" i="7"/>
  <c r="AC11" i="7"/>
  <c r="AC10" i="7"/>
  <c r="AC9" i="7"/>
  <c r="AA12" i="7"/>
  <c r="AA11" i="7"/>
  <c r="AA10" i="7"/>
  <c r="AA9" i="7"/>
  <c r="Y12" i="7"/>
  <c r="Y11" i="7"/>
  <c r="Y10" i="7"/>
  <c r="Y9" i="7"/>
  <c r="W12" i="7"/>
  <c r="W11" i="7"/>
  <c r="W10" i="7"/>
  <c r="W9" i="7"/>
  <c r="U12" i="7"/>
  <c r="U11" i="7"/>
  <c r="U10" i="7"/>
  <c r="U9" i="7"/>
  <c r="S12" i="7"/>
  <c r="S11" i="7"/>
  <c r="S10" i="7"/>
  <c r="S9" i="7"/>
  <c r="Q12" i="7"/>
  <c r="H42" i="12" s="1"/>
  <c r="Q11" i="7"/>
  <c r="H41" i="12" s="1"/>
  <c r="Q10" i="7"/>
  <c r="H40" i="12" s="1"/>
  <c r="Q9" i="7"/>
  <c r="H39" i="12" s="1"/>
  <c r="D144" i="15"/>
  <c r="D145" i="15"/>
  <c r="D146" i="15"/>
  <c r="D147" i="15"/>
  <c r="D148" i="15"/>
  <c r="D149" i="15"/>
  <c r="D150" i="15"/>
  <c r="D151" i="15"/>
  <c r="D152" i="15"/>
  <c r="D153" i="15"/>
  <c r="D154" i="15"/>
  <c r="R88" i="12" l="1"/>
  <c r="Q88" i="12"/>
  <c r="S88" i="12"/>
  <c r="AC67" i="12"/>
  <c r="AC66" i="12"/>
  <c r="AA67" i="12"/>
  <c r="AB67" i="12"/>
  <c r="AB66" i="12"/>
  <c r="AA66" i="12"/>
  <c r="E70" i="12"/>
  <c r="E69" i="12"/>
  <c r="AC64" i="12"/>
  <c r="AB64" i="12"/>
  <c r="AA64" i="12"/>
  <c r="E71" i="12"/>
  <c r="AC68" i="12"/>
  <c r="AB68" i="12"/>
  <c r="AA68" i="12"/>
  <c r="AC65" i="12"/>
  <c r="AA65" i="12"/>
  <c r="AB65" i="12"/>
  <c r="AA54" i="12"/>
  <c r="AB55" i="12"/>
  <c r="E58" i="12"/>
  <c r="E57" i="12"/>
  <c r="E56" i="12"/>
  <c r="AA53" i="12"/>
  <c r="AB53" i="12"/>
  <c r="AA55" i="12"/>
  <c r="AB54" i="12"/>
  <c r="L8" i="21"/>
  <c r="I8" i="21"/>
  <c r="H8" i="21"/>
  <c r="D8" i="21"/>
  <c r="C8" i="21"/>
  <c r="T88" i="12" l="1"/>
  <c r="U88" i="12" s="1"/>
  <c r="K125" i="15" s="1"/>
  <c r="G5" i="2"/>
  <c r="E5" i="2"/>
  <c r="B5" i="2"/>
  <c r="N2" i="2"/>
  <c r="E2" i="2"/>
  <c r="G5" i="3"/>
  <c r="E5" i="3"/>
  <c r="B5" i="3"/>
  <c r="N2" i="3"/>
  <c r="E2" i="3"/>
  <c r="G5" i="4"/>
  <c r="E5" i="4"/>
  <c r="B5" i="4"/>
  <c r="N2" i="4"/>
  <c r="E2" i="4"/>
  <c r="G5" i="5"/>
  <c r="E5" i="5"/>
  <c r="B5" i="5"/>
  <c r="N2" i="5"/>
  <c r="E2" i="5"/>
  <c r="G5" i="6"/>
  <c r="E5" i="6"/>
  <c r="B5" i="6"/>
  <c r="N2" i="6"/>
  <c r="E2" i="6"/>
  <c r="G5" i="7"/>
  <c r="E5" i="7"/>
  <c r="B5" i="7"/>
  <c r="N2" i="7"/>
  <c r="E2" i="7"/>
  <c r="G5" i="9"/>
  <c r="E5" i="9"/>
  <c r="B5" i="9"/>
  <c r="N2" i="9"/>
  <c r="E2" i="9"/>
  <c r="E5" i="10"/>
  <c r="E5" i="11"/>
  <c r="G64" i="15" l="1"/>
  <c r="F14" i="15" s="1"/>
  <c r="F64" i="15"/>
  <c r="E64" i="15"/>
  <c r="D64" i="15"/>
  <c r="F11" i="15" s="1"/>
  <c r="D3" i="21" s="1"/>
  <c r="BW9" i="11"/>
  <c r="BU9" i="11"/>
  <c r="BS9" i="11"/>
  <c r="BQ9" i="11"/>
  <c r="BO9" i="11"/>
  <c r="BM9" i="11"/>
  <c r="BK9" i="11"/>
  <c r="BI9" i="11"/>
  <c r="BG9" i="11"/>
  <c r="BE9" i="11"/>
  <c r="BC9" i="11"/>
  <c r="BA9" i="11"/>
  <c r="AY9" i="11"/>
  <c r="AW9" i="11"/>
  <c r="AU9" i="11"/>
  <c r="AS9" i="11"/>
  <c r="AQ9" i="11"/>
  <c r="AO9" i="11"/>
  <c r="AM9" i="11"/>
  <c r="AK9" i="11"/>
  <c r="AI9" i="11"/>
  <c r="AG9" i="11"/>
  <c r="AE9" i="11"/>
  <c r="AC9" i="11"/>
  <c r="AA9" i="11"/>
  <c r="Y9" i="11"/>
  <c r="W9" i="11"/>
  <c r="U9" i="11"/>
  <c r="S9" i="11"/>
  <c r="Q9" i="11"/>
  <c r="O9" i="11"/>
  <c r="O22" i="14"/>
  <c r="O21" i="14"/>
  <c r="O20" i="14"/>
  <c r="O19" i="14"/>
  <c r="O18" i="14"/>
  <c r="O17" i="14"/>
  <c r="O16" i="14"/>
  <c r="O15" i="14"/>
  <c r="O14" i="14"/>
  <c r="O13" i="14"/>
  <c r="O12" i="14"/>
  <c r="O11" i="14"/>
  <c r="O10" i="14"/>
  <c r="O9" i="14"/>
  <c r="O8" i="14"/>
  <c r="F13" i="15" l="1"/>
  <c r="F12" i="15"/>
  <c r="E3" i="21" s="1"/>
  <c r="J8" i="21"/>
  <c r="C3" i="21" l="1"/>
  <c r="K13" i="15"/>
  <c r="K8" i="21"/>
  <c r="G5" i="10"/>
  <c r="B5" i="10"/>
  <c r="N2" i="10"/>
  <c r="E2" i="10"/>
  <c r="H5" i="11"/>
  <c r="B5" i="11"/>
  <c r="L2" i="11"/>
  <c r="D2" i="11"/>
  <c r="D167" i="15"/>
  <c r="C167" i="15"/>
  <c r="D166" i="15"/>
  <c r="C166" i="15"/>
  <c r="D165" i="15"/>
  <c r="C165" i="15"/>
  <c r="D164" i="15"/>
  <c r="C164" i="15"/>
  <c r="D163" i="15"/>
  <c r="C163" i="15"/>
  <c r="D162" i="15"/>
  <c r="C162" i="15"/>
  <c r="D161" i="15"/>
  <c r="C161" i="15"/>
  <c r="D159" i="15"/>
  <c r="C159" i="15"/>
  <c r="D158" i="15"/>
  <c r="C158" i="15"/>
  <c r="D157" i="15"/>
  <c r="C157" i="15"/>
  <c r="D156" i="15"/>
  <c r="C156" i="15"/>
  <c r="C154" i="15"/>
  <c r="C153" i="15"/>
  <c r="C152" i="15"/>
  <c r="C151" i="15"/>
  <c r="C150" i="15"/>
  <c r="C149" i="15"/>
  <c r="C148" i="15"/>
  <c r="C147" i="15"/>
  <c r="C146" i="15"/>
  <c r="C145" i="15"/>
  <c r="C144" i="15"/>
  <c r="D143" i="15"/>
  <c r="C143" i="15"/>
  <c r="D141" i="15"/>
  <c r="C141" i="15"/>
  <c r="D140" i="15"/>
  <c r="C140" i="15"/>
  <c r="D139" i="15"/>
  <c r="C139" i="15"/>
  <c r="D138" i="15"/>
  <c r="C138" i="15"/>
  <c r="D137" i="15"/>
  <c r="C137" i="15"/>
  <c r="D135" i="15"/>
  <c r="C135" i="15"/>
  <c r="D134" i="15"/>
  <c r="C134" i="15"/>
  <c r="D133" i="15"/>
  <c r="C133" i="15"/>
  <c r="D131" i="15"/>
  <c r="C131" i="15"/>
  <c r="D130" i="15"/>
  <c r="C130" i="15"/>
  <c r="D129" i="15"/>
  <c r="C129" i="15"/>
  <c r="D128" i="15"/>
  <c r="C128" i="15"/>
  <c r="D127" i="15"/>
  <c r="C127" i="15"/>
  <c r="D125" i="15"/>
  <c r="C125" i="15"/>
  <c r="D123" i="15"/>
  <c r="C123" i="15"/>
  <c r="D122" i="15"/>
  <c r="C122" i="15"/>
  <c r="D121" i="15"/>
  <c r="C121" i="15"/>
  <c r="D120" i="15"/>
  <c r="C120" i="15"/>
  <c r="D119" i="15"/>
  <c r="C119" i="15"/>
  <c r="D118" i="15"/>
  <c r="C118" i="15"/>
  <c r="D117" i="15"/>
  <c r="C117" i="15"/>
  <c r="D116" i="15"/>
  <c r="C116" i="15"/>
  <c r="D115" i="15"/>
  <c r="C115" i="15"/>
  <c r="D114" i="15"/>
  <c r="C114" i="15"/>
  <c r="D112" i="15"/>
  <c r="C112" i="15"/>
  <c r="D111" i="15"/>
  <c r="C111" i="15"/>
  <c r="D110" i="15"/>
  <c r="C110" i="15"/>
  <c r="D109" i="15"/>
  <c r="C109" i="15"/>
  <c r="D108" i="15"/>
  <c r="C108" i="15"/>
  <c r="D105" i="15"/>
  <c r="C105" i="15"/>
  <c r="D104" i="15"/>
  <c r="C104" i="15"/>
  <c r="D103" i="15"/>
  <c r="C103" i="15"/>
  <c r="D102" i="15"/>
  <c r="C102" i="15"/>
  <c r="D100" i="15"/>
  <c r="D99" i="15"/>
  <c r="D98" i="15"/>
  <c r="D97" i="15"/>
  <c r="D96" i="15"/>
  <c r="D95" i="15"/>
  <c r="D94" i="15"/>
  <c r="D93" i="15"/>
  <c r="D92" i="15"/>
  <c r="D91" i="15"/>
  <c r="D90" i="15"/>
  <c r="D89" i="15"/>
  <c r="D88" i="15"/>
  <c r="D87" i="15"/>
  <c r="D86" i="15"/>
  <c r="C100" i="15"/>
  <c r="C99" i="15"/>
  <c r="C98" i="15"/>
  <c r="C97" i="15"/>
  <c r="C96" i="15"/>
  <c r="C95" i="15"/>
  <c r="C94" i="15"/>
  <c r="C93" i="15"/>
  <c r="C92" i="15"/>
  <c r="C91" i="15"/>
  <c r="C90" i="15"/>
  <c r="C89" i="15"/>
  <c r="C88" i="15"/>
  <c r="C87" i="15"/>
  <c r="C86" i="15"/>
  <c r="D84" i="15"/>
  <c r="D83" i="15"/>
  <c r="D82" i="15"/>
  <c r="D81" i="15"/>
  <c r="D80" i="15"/>
  <c r="D79" i="15"/>
  <c r="D78" i="15"/>
  <c r="D77" i="15"/>
  <c r="D76" i="15"/>
  <c r="D75" i="15"/>
  <c r="D74" i="15"/>
  <c r="D73" i="15"/>
  <c r="D72" i="15"/>
  <c r="D71" i="15"/>
  <c r="D70" i="15"/>
  <c r="D69" i="15"/>
  <c r="M210" i="12"/>
  <c r="L210" i="12"/>
  <c r="N210" i="12" s="1"/>
  <c r="Q210" i="12" s="1"/>
  <c r="K210" i="12"/>
  <c r="O210" i="12" s="1"/>
  <c r="P210" i="12" s="1"/>
  <c r="J210" i="12"/>
  <c r="I210" i="12"/>
  <c r="H210" i="12"/>
  <c r="G210" i="12"/>
  <c r="F210" i="12"/>
  <c r="E210" i="12"/>
  <c r="D210" i="12"/>
  <c r="M209" i="12"/>
  <c r="L209" i="12"/>
  <c r="N209" i="12" s="1"/>
  <c r="Q209" i="12" s="1"/>
  <c r="K209" i="12"/>
  <c r="O209" i="12" s="1"/>
  <c r="P209" i="12" s="1"/>
  <c r="J209" i="12"/>
  <c r="I209" i="12"/>
  <c r="H209" i="12"/>
  <c r="G209" i="12"/>
  <c r="F209" i="12"/>
  <c r="E209" i="12"/>
  <c r="D209" i="12"/>
  <c r="M208" i="12"/>
  <c r="L208" i="12"/>
  <c r="N208" i="12" s="1"/>
  <c r="Q208" i="12" s="1"/>
  <c r="K208" i="12"/>
  <c r="O208" i="12" s="1"/>
  <c r="P208" i="12" s="1"/>
  <c r="J208" i="12"/>
  <c r="I208" i="12"/>
  <c r="H208" i="12"/>
  <c r="G208" i="12"/>
  <c r="F208" i="12"/>
  <c r="E208" i="12"/>
  <c r="D208" i="12"/>
  <c r="M207" i="12"/>
  <c r="L207" i="12"/>
  <c r="N207" i="12" s="1"/>
  <c r="K207" i="12"/>
  <c r="O207" i="12" s="1"/>
  <c r="P207" i="12" s="1"/>
  <c r="J207" i="12"/>
  <c r="I207" i="12"/>
  <c r="H207" i="12"/>
  <c r="G207" i="12"/>
  <c r="F207" i="12"/>
  <c r="E207" i="12"/>
  <c r="D207" i="12"/>
  <c r="P13" i="9"/>
  <c r="X123" i="12" s="1"/>
  <c r="Z123" i="12" s="1"/>
  <c r="BW23" i="11"/>
  <c r="AK24" i="12" s="1"/>
  <c r="BW22" i="11"/>
  <c r="BW21" i="11"/>
  <c r="AK22" i="12" s="1"/>
  <c r="BW20" i="11"/>
  <c r="AK21" i="12" s="1"/>
  <c r="BW19" i="11"/>
  <c r="AK20" i="12" s="1"/>
  <c r="BW18" i="11"/>
  <c r="AK19" i="12" s="1"/>
  <c r="BW17" i="11"/>
  <c r="AK18" i="12" s="1"/>
  <c r="BW16" i="11"/>
  <c r="AK17" i="12" s="1"/>
  <c r="BW15" i="11"/>
  <c r="AK16" i="12" s="1"/>
  <c r="BW14" i="11"/>
  <c r="AK15" i="12" s="1"/>
  <c r="BW13" i="11"/>
  <c r="BW12" i="11"/>
  <c r="BW11" i="11"/>
  <c r="BW10" i="11"/>
  <c r="AK11" i="12" s="1"/>
  <c r="AK10" i="12"/>
  <c r="BU23" i="11"/>
  <c r="AJ24" i="12" s="1"/>
  <c r="BU22" i="11"/>
  <c r="BU21" i="11"/>
  <c r="AJ22" i="12" s="1"/>
  <c r="BU20" i="11"/>
  <c r="AJ21" i="12" s="1"/>
  <c r="BU19" i="11"/>
  <c r="AJ20" i="12" s="1"/>
  <c r="BU18" i="11"/>
  <c r="AJ19" i="12" s="1"/>
  <c r="BU17" i="11"/>
  <c r="AJ18" i="12" s="1"/>
  <c r="BU16" i="11"/>
  <c r="AJ17" i="12" s="1"/>
  <c r="BU15" i="11"/>
  <c r="AJ16" i="12" s="1"/>
  <c r="BU14" i="11"/>
  <c r="AJ15" i="12" s="1"/>
  <c r="BU13" i="11"/>
  <c r="AJ14" i="12" s="1"/>
  <c r="BU12" i="11"/>
  <c r="AJ13" i="12" s="1"/>
  <c r="BU11" i="11"/>
  <c r="AJ12" i="12" s="1"/>
  <c r="BU10" i="11"/>
  <c r="AJ11" i="12" s="1"/>
  <c r="AJ10" i="12"/>
  <c r="AK29" i="12"/>
  <c r="AK28" i="12"/>
  <c r="AK27" i="12"/>
  <c r="AK26" i="12"/>
  <c r="AK25" i="12"/>
  <c r="AK23" i="12"/>
  <c r="AK14" i="12"/>
  <c r="AK13" i="12"/>
  <c r="AK12" i="12"/>
  <c r="AK9" i="12"/>
  <c r="AJ29" i="12"/>
  <c r="AJ28" i="12"/>
  <c r="AJ27" i="12"/>
  <c r="AJ26" i="12"/>
  <c r="AJ25" i="12"/>
  <c r="AJ23" i="12"/>
  <c r="AJ9" i="12"/>
  <c r="AI29" i="12"/>
  <c r="AI28" i="12"/>
  <c r="AI27" i="12"/>
  <c r="AI26" i="12"/>
  <c r="AI25" i="12"/>
  <c r="AI10" i="12"/>
  <c r="AI9" i="12"/>
  <c r="AH29" i="12"/>
  <c r="AH28" i="12"/>
  <c r="AH27" i="12"/>
  <c r="AH26" i="12"/>
  <c r="AH25" i="12"/>
  <c r="AH20" i="12"/>
  <c r="AH18" i="12"/>
  <c r="AH9" i="12"/>
  <c r="AG29" i="12"/>
  <c r="AG28" i="12"/>
  <c r="AG27" i="12"/>
  <c r="AG26" i="12"/>
  <c r="AG25" i="12"/>
  <c r="AG23" i="12"/>
  <c r="AG21" i="12"/>
  <c r="AG19" i="12"/>
  <c r="AG9" i="12"/>
  <c r="AF29" i="12"/>
  <c r="AF28" i="12"/>
  <c r="AF27" i="12"/>
  <c r="AF26" i="12"/>
  <c r="AF25" i="12"/>
  <c r="AF9" i="12"/>
  <c r="AE29" i="12"/>
  <c r="AE28" i="12"/>
  <c r="AE27" i="12"/>
  <c r="AE26" i="12"/>
  <c r="AE25" i="12"/>
  <c r="AE24" i="12"/>
  <c r="AE16" i="12"/>
  <c r="AE9" i="12"/>
  <c r="AD29" i="12"/>
  <c r="AD28" i="12"/>
  <c r="AD27" i="12"/>
  <c r="AD26" i="12"/>
  <c r="AD25" i="12"/>
  <c r="AD18" i="12"/>
  <c r="AD9" i="12"/>
  <c r="AC29" i="12"/>
  <c r="AC28" i="12"/>
  <c r="AC27" i="12"/>
  <c r="AC26" i="12"/>
  <c r="AC25" i="12"/>
  <c r="AC11" i="12"/>
  <c r="AC9" i="12"/>
  <c r="AB29" i="12"/>
  <c r="AB28" i="12"/>
  <c r="AB27" i="12"/>
  <c r="AB26" i="12"/>
  <c r="AB25" i="12"/>
  <c r="AB19" i="12"/>
  <c r="AB9" i="12"/>
  <c r="AA29" i="12"/>
  <c r="AA28" i="12"/>
  <c r="AA27" i="12"/>
  <c r="AA26" i="12"/>
  <c r="AA25" i="12"/>
  <c r="AA20" i="12"/>
  <c r="AA19" i="12"/>
  <c r="AA18" i="12"/>
  <c r="AA17" i="12"/>
  <c r="AA15" i="12"/>
  <c r="AA9" i="12"/>
  <c r="Z29" i="12"/>
  <c r="Z28" i="12"/>
  <c r="Z27" i="12"/>
  <c r="Z26" i="12"/>
  <c r="Z25" i="12"/>
  <c r="Z23" i="12"/>
  <c r="Z22" i="12"/>
  <c r="Z18" i="12"/>
  <c r="Z11" i="12"/>
  <c r="Z9" i="12"/>
  <c r="Y29" i="12"/>
  <c r="Y28" i="12"/>
  <c r="Y27" i="12"/>
  <c r="Y26" i="12"/>
  <c r="Y25" i="12"/>
  <c r="Y13" i="12"/>
  <c r="Y12" i="12"/>
  <c r="Y9" i="12"/>
  <c r="X29" i="12"/>
  <c r="X28" i="12"/>
  <c r="X27" i="12"/>
  <c r="X26" i="12"/>
  <c r="X25" i="12"/>
  <c r="X9" i="12"/>
  <c r="W29" i="12"/>
  <c r="W28" i="12"/>
  <c r="W27" i="12"/>
  <c r="W26" i="12"/>
  <c r="W25" i="12"/>
  <c r="W9" i="12"/>
  <c r="V29" i="12"/>
  <c r="V28" i="12"/>
  <c r="V27" i="12"/>
  <c r="V26" i="12"/>
  <c r="V25" i="12"/>
  <c r="V14" i="12"/>
  <c r="V11" i="12"/>
  <c r="V9" i="12"/>
  <c r="U29" i="12"/>
  <c r="U28" i="12"/>
  <c r="U27" i="12"/>
  <c r="U26" i="12"/>
  <c r="U25" i="12"/>
  <c r="U9" i="12"/>
  <c r="T29" i="12"/>
  <c r="T28" i="12"/>
  <c r="T27" i="12"/>
  <c r="T26" i="12"/>
  <c r="T25" i="12"/>
  <c r="T22" i="12"/>
  <c r="T9" i="12"/>
  <c r="S29" i="12"/>
  <c r="S28" i="12"/>
  <c r="S27" i="12"/>
  <c r="S26" i="12"/>
  <c r="S25" i="12"/>
  <c r="S9" i="12"/>
  <c r="R29" i="12"/>
  <c r="R28" i="12"/>
  <c r="R27" i="12"/>
  <c r="R26" i="12"/>
  <c r="R25" i="12"/>
  <c r="R16" i="12"/>
  <c r="R9" i="12"/>
  <c r="Q9" i="12"/>
  <c r="Q29" i="12"/>
  <c r="Q28" i="12"/>
  <c r="Q27" i="12"/>
  <c r="Q26" i="12"/>
  <c r="Q25" i="12"/>
  <c r="P29" i="12"/>
  <c r="P28" i="12"/>
  <c r="P27" i="12"/>
  <c r="P26" i="12"/>
  <c r="P25" i="12"/>
  <c r="P9" i="12"/>
  <c r="O29" i="12"/>
  <c r="O28" i="12"/>
  <c r="O27" i="12"/>
  <c r="O26" i="12"/>
  <c r="O25" i="12"/>
  <c r="O9" i="12"/>
  <c r="N29" i="12"/>
  <c r="N28" i="12"/>
  <c r="N27" i="12"/>
  <c r="N26" i="12"/>
  <c r="N25" i="12"/>
  <c r="N9" i="12"/>
  <c r="M29" i="12"/>
  <c r="M28" i="12"/>
  <c r="M27" i="12"/>
  <c r="M26" i="12"/>
  <c r="M25" i="12"/>
  <c r="M9" i="12"/>
  <c r="L29" i="12"/>
  <c r="L28" i="12"/>
  <c r="L27" i="12"/>
  <c r="L26" i="12"/>
  <c r="L25" i="12"/>
  <c r="L9" i="12"/>
  <c r="K29" i="12"/>
  <c r="K28" i="12"/>
  <c r="K27" i="12"/>
  <c r="K26" i="12"/>
  <c r="K25" i="12"/>
  <c r="K9" i="12"/>
  <c r="J29" i="12"/>
  <c r="J28" i="12"/>
  <c r="J27" i="12"/>
  <c r="J26" i="12"/>
  <c r="J25" i="12"/>
  <c r="J9" i="12"/>
  <c r="I29" i="12"/>
  <c r="I28" i="12"/>
  <c r="I27" i="12"/>
  <c r="I26" i="12"/>
  <c r="I25" i="12"/>
  <c r="I9" i="12"/>
  <c r="H29" i="12"/>
  <c r="H28" i="12"/>
  <c r="H27" i="12"/>
  <c r="H26" i="12"/>
  <c r="H25" i="12"/>
  <c r="H9" i="12"/>
  <c r="G29" i="12"/>
  <c r="G28" i="12"/>
  <c r="G27" i="12"/>
  <c r="G26" i="12"/>
  <c r="G25" i="12"/>
  <c r="G9" i="12"/>
  <c r="BS23" i="11"/>
  <c r="AI24" i="12" s="1"/>
  <c r="BQ23" i="11"/>
  <c r="AH24" i="12" s="1"/>
  <c r="BO23" i="11"/>
  <c r="AG24" i="12" s="1"/>
  <c r="BM23" i="11"/>
  <c r="AF24" i="12" s="1"/>
  <c r="BK23" i="11"/>
  <c r="BI23" i="11"/>
  <c r="AD24" i="12" s="1"/>
  <c r="BG23" i="11"/>
  <c r="AC24" i="12" s="1"/>
  <c r="BE23" i="11"/>
  <c r="AB24" i="12" s="1"/>
  <c r="BC23" i="11"/>
  <c r="AA24" i="12" s="1"/>
  <c r="BS22" i="11"/>
  <c r="AI23" i="12" s="1"/>
  <c r="BQ22" i="11"/>
  <c r="AH23" i="12" s="1"/>
  <c r="BO22" i="11"/>
  <c r="BM22" i="11"/>
  <c r="AF23" i="12" s="1"/>
  <c r="BK22" i="11"/>
  <c r="AE23" i="12" s="1"/>
  <c r="BI22" i="11"/>
  <c r="AD23" i="12" s="1"/>
  <c r="BG22" i="11"/>
  <c r="AC23" i="12" s="1"/>
  <c r="BE22" i="11"/>
  <c r="AB23" i="12" s="1"/>
  <c r="BC22" i="11"/>
  <c r="AA23" i="12" s="1"/>
  <c r="BS21" i="11"/>
  <c r="AI22" i="12" s="1"/>
  <c r="BQ21" i="11"/>
  <c r="AH22" i="12" s="1"/>
  <c r="BO21" i="11"/>
  <c r="AG22" i="12" s="1"/>
  <c r="BM21" i="11"/>
  <c r="AF22" i="12" s="1"/>
  <c r="BK21" i="11"/>
  <c r="AE22" i="12" s="1"/>
  <c r="BI21" i="11"/>
  <c r="AD22" i="12" s="1"/>
  <c r="BG21" i="11"/>
  <c r="AC22" i="12" s="1"/>
  <c r="BE21" i="11"/>
  <c r="AB22" i="12" s="1"/>
  <c r="BC21" i="11"/>
  <c r="AA22" i="12" s="1"/>
  <c r="BS20" i="11"/>
  <c r="AI21" i="12" s="1"/>
  <c r="BQ20" i="11"/>
  <c r="AH21" i="12" s="1"/>
  <c r="BO20" i="11"/>
  <c r="BM20" i="11"/>
  <c r="AF21" i="12" s="1"/>
  <c r="BK20" i="11"/>
  <c r="AE21" i="12" s="1"/>
  <c r="BI20" i="11"/>
  <c r="AD21" i="12" s="1"/>
  <c r="BG20" i="11"/>
  <c r="AC21" i="12" s="1"/>
  <c r="BE20" i="11"/>
  <c r="AB21" i="12" s="1"/>
  <c r="BC20" i="11"/>
  <c r="AA21" i="12" s="1"/>
  <c r="BS19" i="11"/>
  <c r="AI20" i="12" s="1"/>
  <c r="BQ19" i="11"/>
  <c r="BO19" i="11"/>
  <c r="AG20" i="12" s="1"/>
  <c r="BM19" i="11"/>
  <c r="AF20" i="12" s="1"/>
  <c r="BK19" i="11"/>
  <c r="AE20" i="12" s="1"/>
  <c r="BI19" i="11"/>
  <c r="AD20" i="12" s="1"/>
  <c r="BG19" i="11"/>
  <c r="AC20" i="12" s="1"/>
  <c r="BE19" i="11"/>
  <c r="AB20" i="12" s="1"/>
  <c r="BC19" i="11"/>
  <c r="BS18" i="11"/>
  <c r="AI19" i="12" s="1"/>
  <c r="BQ18" i="11"/>
  <c r="AH19" i="12" s="1"/>
  <c r="BO18" i="11"/>
  <c r="BM18" i="11"/>
  <c r="AF19" i="12" s="1"/>
  <c r="BK18" i="11"/>
  <c r="AE19" i="12" s="1"/>
  <c r="BI18" i="11"/>
  <c r="AD19" i="12" s="1"/>
  <c r="BG18" i="11"/>
  <c r="AC19" i="12" s="1"/>
  <c r="BE18" i="11"/>
  <c r="BC18" i="11"/>
  <c r="BS17" i="11"/>
  <c r="AI18" i="12" s="1"/>
  <c r="BQ17" i="11"/>
  <c r="BO17" i="11"/>
  <c r="AG18" i="12" s="1"/>
  <c r="BM17" i="11"/>
  <c r="AF18" i="12" s="1"/>
  <c r="BK17" i="11"/>
  <c r="AE18" i="12" s="1"/>
  <c r="BI17" i="11"/>
  <c r="BG17" i="11"/>
  <c r="AC18" i="12" s="1"/>
  <c r="BE17" i="11"/>
  <c r="AB18" i="12" s="1"/>
  <c r="BC17" i="11"/>
  <c r="BS16" i="11"/>
  <c r="AI17" i="12" s="1"/>
  <c r="BQ16" i="11"/>
  <c r="AH17" i="12" s="1"/>
  <c r="BO16" i="11"/>
  <c r="AG17" i="12" s="1"/>
  <c r="BM16" i="11"/>
  <c r="AF17" i="12" s="1"/>
  <c r="BK16" i="11"/>
  <c r="AE17" i="12" s="1"/>
  <c r="BI16" i="11"/>
  <c r="AD17" i="12" s="1"/>
  <c r="BG16" i="11"/>
  <c r="AC17" i="12" s="1"/>
  <c r="BE16" i="11"/>
  <c r="AB17" i="12" s="1"/>
  <c r="BC16" i="11"/>
  <c r="BS15" i="11"/>
  <c r="AI16" i="12" s="1"/>
  <c r="BQ15" i="11"/>
  <c r="AH16" i="12" s="1"/>
  <c r="BO15" i="11"/>
  <c r="AG16" i="12" s="1"/>
  <c r="BM15" i="11"/>
  <c r="AF16" i="12" s="1"/>
  <c r="BK15" i="11"/>
  <c r="BI15" i="11"/>
  <c r="AD16" i="12" s="1"/>
  <c r="BG15" i="11"/>
  <c r="AC16" i="12" s="1"/>
  <c r="BE15" i="11"/>
  <c r="AB16" i="12" s="1"/>
  <c r="BC15" i="11"/>
  <c r="AA16" i="12" s="1"/>
  <c r="BS14" i="11"/>
  <c r="AI15" i="12" s="1"/>
  <c r="BQ14" i="11"/>
  <c r="AH15" i="12" s="1"/>
  <c r="BO14" i="11"/>
  <c r="AG15" i="12" s="1"/>
  <c r="BM14" i="11"/>
  <c r="AF15" i="12" s="1"/>
  <c r="BK14" i="11"/>
  <c r="AE15" i="12" s="1"/>
  <c r="BI14" i="11"/>
  <c r="AD15" i="12" s="1"/>
  <c r="BG14" i="11"/>
  <c r="AC15" i="12" s="1"/>
  <c r="BE14" i="11"/>
  <c r="AB15" i="12" s="1"/>
  <c r="BC14" i="11"/>
  <c r="BS13" i="11"/>
  <c r="AI14" i="12" s="1"/>
  <c r="BQ13" i="11"/>
  <c r="AH14" i="12" s="1"/>
  <c r="BO13" i="11"/>
  <c r="AG14" i="12" s="1"/>
  <c r="BM13" i="11"/>
  <c r="AF14" i="12" s="1"/>
  <c r="BK13" i="11"/>
  <c r="AE14" i="12" s="1"/>
  <c r="BI13" i="11"/>
  <c r="AD14" i="12" s="1"/>
  <c r="BG13" i="11"/>
  <c r="AC14" i="12" s="1"/>
  <c r="BE13" i="11"/>
  <c r="AB14" i="12" s="1"/>
  <c r="BC13" i="11"/>
  <c r="AA14" i="12" s="1"/>
  <c r="BS12" i="11"/>
  <c r="AI13" i="12" s="1"/>
  <c r="BQ12" i="11"/>
  <c r="AH13" i="12" s="1"/>
  <c r="BO12" i="11"/>
  <c r="AG13" i="12" s="1"/>
  <c r="BM12" i="11"/>
  <c r="AF13" i="12" s="1"/>
  <c r="BK12" i="11"/>
  <c r="AE13" i="12" s="1"/>
  <c r="BI12" i="11"/>
  <c r="AD13" i="12" s="1"/>
  <c r="BG12" i="11"/>
  <c r="AC13" i="12" s="1"/>
  <c r="BE12" i="11"/>
  <c r="AB13" i="12" s="1"/>
  <c r="BC12" i="11"/>
  <c r="AA13" i="12" s="1"/>
  <c r="BS11" i="11"/>
  <c r="AI12" i="12" s="1"/>
  <c r="BQ11" i="11"/>
  <c r="AH12" i="12" s="1"/>
  <c r="BO11" i="11"/>
  <c r="AG12" i="12" s="1"/>
  <c r="BM11" i="11"/>
  <c r="AF12" i="12" s="1"/>
  <c r="BK11" i="11"/>
  <c r="AE12" i="12" s="1"/>
  <c r="BI11" i="11"/>
  <c r="AD12" i="12" s="1"/>
  <c r="BG11" i="11"/>
  <c r="AC12" i="12" s="1"/>
  <c r="BE11" i="11"/>
  <c r="AB12" i="12" s="1"/>
  <c r="BC11" i="11"/>
  <c r="AA12" i="12" s="1"/>
  <c r="BS10" i="11"/>
  <c r="AI11" i="12" s="1"/>
  <c r="BQ10" i="11"/>
  <c r="AH11" i="12" s="1"/>
  <c r="BO10" i="11"/>
  <c r="AG11" i="12" s="1"/>
  <c r="BM10" i="11"/>
  <c r="AF11" i="12" s="1"/>
  <c r="BK10" i="11"/>
  <c r="AE11" i="12" s="1"/>
  <c r="BI10" i="11"/>
  <c r="AD11" i="12" s="1"/>
  <c r="BG10" i="11"/>
  <c r="BE10" i="11"/>
  <c r="AB11" i="12" s="1"/>
  <c r="BC10" i="11"/>
  <c r="AA11" i="12" s="1"/>
  <c r="AH10" i="12"/>
  <c r="AG10" i="12"/>
  <c r="AF10" i="12"/>
  <c r="AE10" i="12"/>
  <c r="AD10" i="12"/>
  <c r="AC10" i="12"/>
  <c r="AB10" i="12"/>
  <c r="AA10" i="12"/>
  <c r="BA23" i="11"/>
  <c r="Z24" i="12" s="1"/>
  <c r="AY23" i="11"/>
  <c r="Y24" i="12" s="1"/>
  <c r="AW23" i="11"/>
  <c r="X24" i="12" s="1"/>
  <c r="AU23" i="11"/>
  <c r="W24" i="12" s="1"/>
  <c r="AS23" i="11"/>
  <c r="V24" i="12" s="1"/>
  <c r="BA22" i="11"/>
  <c r="AY22" i="11"/>
  <c r="Y23" i="12" s="1"/>
  <c r="AW22" i="11"/>
  <c r="X23" i="12" s="1"/>
  <c r="AU22" i="11"/>
  <c r="W23" i="12" s="1"/>
  <c r="AS22" i="11"/>
  <c r="V23" i="12" s="1"/>
  <c r="BA21" i="11"/>
  <c r="AY21" i="11"/>
  <c r="Y22" i="12" s="1"/>
  <c r="AW21" i="11"/>
  <c r="X22" i="12" s="1"/>
  <c r="AU21" i="11"/>
  <c r="W22" i="12" s="1"/>
  <c r="AS21" i="11"/>
  <c r="V22" i="12" s="1"/>
  <c r="BA20" i="11"/>
  <c r="Z21" i="12" s="1"/>
  <c r="AY20" i="11"/>
  <c r="Y21" i="12" s="1"/>
  <c r="AW20" i="11"/>
  <c r="X21" i="12" s="1"/>
  <c r="AU20" i="11"/>
  <c r="W21" i="12" s="1"/>
  <c r="AS20" i="11"/>
  <c r="V21" i="12" s="1"/>
  <c r="BA19" i="11"/>
  <c r="Z20" i="12" s="1"/>
  <c r="AY19" i="11"/>
  <c r="Y20" i="12" s="1"/>
  <c r="AW19" i="11"/>
  <c r="X20" i="12" s="1"/>
  <c r="AU19" i="11"/>
  <c r="W20" i="12" s="1"/>
  <c r="AS19" i="11"/>
  <c r="V20" i="12" s="1"/>
  <c r="BA18" i="11"/>
  <c r="Z19" i="12" s="1"/>
  <c r="AY18" i="11"/>
  <c r="Y19" i="12" s="1"/>
  <c r="AW18" i="11"/>
  <c r="X19" i="12" s="1"/>
  <c r="AU18" i="11"/>
  <c r="W19" i="12" s="1"/>
  <c r="AS18" i="11"/>
  <c r="V19" i="12" s="1"/>
  <c r="BA17" i="11"/>
  <c r="AY17" i="11"/>
  <c r="Y18" i="12" s="1"/>
  <c r="AW17" i="11"/>
  <c r="X18" i="12" s="1"/>
  <c r="AU17" i="11"/>
  <c r="W18" i="12" s="1"/>
  <c r="AS17" i="11"/>
  <c r="V18" i="12" s="1"/>
  <c r="BA16" i="11"/>
  <c r="Z17" i="12" s="1"/>
  <c r="AY16" i="11"/>
  <c r="Y17" i="12" s="1"/>
  <c r="AW16" i="11"/>
  <c r="X17" i="12" s="1"/>
  <c r="AU16" i="11"/>
  <c r="W17" i="12" s="1"/>
  <c r="AS16" i="11"/>
  <c r="V17" i="12" s="1"/>
  <c r="BA15" i="11"/>
  <c r="Z16" i="12" s="1"/>
  <c r="AY15" i="11"/>
  <c r="Y16" i="12" s="1"/>
  <c r="AW15" i="11"/>
  <c r="X16" i="12" s="1"/>
  <c r="AU15" i="11"/>
  <c r="W16" i="12" s="1"/>
  <c r="AS15" i="11"/>
  <c r="V16" i="12" s="1"/>
  <c r="BA14" i="11"/>
  <c r="Z15" i="12" s="1"/>
  <c r="AY14" i="11"/>
  <c r="Y15" i="12" s="1"/>
  <c r="AW14" i="11"/>
  <c r="X15" i="12" s="1"/>
  <c r="AU14" i="11"/>
  <c r="W15" i="12" s="1"/>
  <c r="AS14" i="11"/>
  <c r="V15" i="12" s="1"/>
  <c r="BA13" i="11"/>
  <c r="Z14" i="12" s="1"/>
  <c r="AY13" i="11"/>
  <c r="Y14" i="12" s="1"/>
  <c r="AW13" i="11"/>
  <c r="X14" i="12" s="1"/>
  <c r="AU13" i="11"/>
  <c r="W14" i="12" s="1"/>
  <c r="AS13" i="11"/>
  <c r="BA12" i="11"/>
  <c r="Z13" i="12" s="1"/>
  <c r="AY12" i="11"/>
  <c r="AW12" i="11"/>
  <c r="X13" i="12" s="1"/>
  <c r="AU12" i="11"/>
  <c r="W13" i="12" s="1"/>
  <c r="AS12" i="11"/>
  <c r="V13" i="12" s="1"/>
  <c r="BA11" i="11"/>
  <c r="Z12" i="12" s="1"/>
  <c r="AY11" i="11"/>
  <c r="AW11" i="11"/>
  <c r="X12" i="12" s="1"/>
  <c r="AU11" i="11"/>
  <c r="W12" i="12" s="1"/>
  <c r="AS11" i="11"/>
  <c r="V12" i="12" s="1"/>
  <c r="BA10" i="11"/>
  <c r="AY10" i="11"/>
  <c r="Y11" i="12" s="1"/>
  <c r="AW10" i="11"/>
  <c r="X11" i="12" s="1"/>
  <c r="AU10" i="11"/>
  <c r="W11" i="12" s="1"/>
  <c r="AS10" i="11"/>
  <c r="Z10" i="12"/>
  <c r="Y10" i="12"/>
  <c r="X10" i="12"/>
  <c r="W10" i="12"/>
  <c r="V10" i="12"/>
  <c r="AQ23" i="11"/>
  <c r="U24" i="12" s="1"/>
  <c r="AO23" i="11"/>
  <c r="T24" i="12" s="1"/>
  <c r="AM23" i="11"/>
  <c r="S24" i="12" s="1"/>
  <c r="AK23" i="11"/>
  <c r="R24" i="12" s="1"/>
  <c r="AI23" i="11"/>
  <c r="Q24" i="12" s="1"/>
  <c r="AQ22" i="11"/>
  <c r="U23" i="12" s="1"/>
  <c r="AO22" i="11"/>
  <c r="T23" i="12" s="1"/>
  <c r="AM22" i="11"/>
  <c r="S23" i="12" s="1"/>
  <c r="AK22" i="11"/>
  <c r="R23" i="12" s="1"/>
  <c r="AI22" i="11"/>
  <c r="Q23" i="12" s="1"/>
  <c r="AQ21" i="11"/>
  <c r="U22" i="12" s="1"/>
  <c r="AO21" i="11"/>
  <c r="AM21" i="11"/>
  <c r="S22" i="12" s="1"/>
  <c r="AK21" i="11"/>
  <c r="R22" i="12" s="1"/>
  <c r="AI21" i="11"/>
  <c r="Q22" i="12" s="1"/>
  <c r="AQ20" i="11"/>
  <c r="U21" i="12" s="1"/>
  <c r="AO20" i="11"/>
  <c r="T21" i="12" s="1"/>
  <c r="AM20" i="11"/>
  <c r="S21" i="12" s="1"/>
  <c r="AK20" i="11"/>
  <c r="R21" i="12" s="1"/>
  <c r="AI20" i="11"/>
  <c r="Q21" i="12" s="1"/>
  <c r="AQ19" i="11"/>
  <c r="U20" i="12" s="1"/>
  <c r="AO19" i="11"/>
  <c r="T20" i="12" s="1"/>
  <c r="AM19" i="11"/>
  <c r="S20" i="12" s="1"/>
  <c r="AK19" i="11"/>
  <c r="R20" i="12" s="1"/>
  <c r="AI19" i="11"/>
  <c r="Q20" i="12" s="1"/>
  <c r="AQ18" i="11"/>
  <c r="U19" i="12" s="1"/>
  <c r="AO18" i="11"/>
  <c r="T19" i="12" s="1"/>
  <c r="AM18" i="11"/>
  <c r="S19" i="12" s="1"/>
  <c r="AK18" i="11"/>
  <c r="R19" i="12" s="1"/>
  <c r="AI18" i="11"/>
  <c r="Q19" i="12" s="1"/>
  <c r="AQ17" i="11"/>
  <c r="U18" i="12" s="1"/>
  <c r="AO17" i="11"/>
  <c r="T18" i="12" s="1"/>
  <c r="AM17" i="11"/>
  <c r="S18" i="12" s="1"/>
  <c r="AK17" i="11"/>
  <c r="R18" i="12" s="1"/>
  <c r="AI17" i="11"/>
  <c r="Q18" i="12" s="1"/>
  <c r="AQ16" i="11"/>
  <c r="U17" i="12" s="1"/>
  <c r="AO16" i="11"/>
  <c r="T17" i="12" s="1"/>
  <c r="AM16" i="11"/>
  <c r="S17" i="12" s="1"/>
  <c r="AK16" i="11"/>
  <c r="R17" i="12" s="1"/>
  <c r="AI16" i="11"/>
  <c r="Q17" i="12" s="1"/>
  <c r="AQ15" i="11"/>
  <c r="U16" i="12" s="1"/>
  <c r="AO15" i="11"/>
  <c r="T16" i="12" s="1"/>
  <c r="AM15" i="11"/>
  <c r="S16" i="12" s="1"/>
  <c r="AK15" i="11"/>
  <c r="AI15" i="11"/>
  <c r="Q16" i="12" s="1"/>
  <c r="AQ14" i="11"/>
  <c r="U15" i="12" s="1"/>
  <c r="AO14" i="11"/>
  <c r="T15" i="12" s="1"/>
  <c r="AM14" i="11"/>
  <c r="S15" i="12" s="1"/>
  <c r="AK14" i="11"/>
  <c r="R15" i="12" s="1"/>
  <c r="AI14" i="11"/>
  <c r="Q15" i="12" s="1"/>
  <c r="AQ13" i="11"/>
  <c r="U14" i="12" s="1"/>
  <c r="AO13" i="11"/>
  <c r="T14" i="12" s="1"/>
  <c r="AM13" i="11"/>
  <c r="S14" i="12" s="1"/>
  <c r="AK13" i="11"/>
  <c r="R14" i="12" s="1"/>
  <c r="AI13" i="11"/>
  <c r="Q14" i="12" s="1"/>
  <c r="AQ12" i="11"/>
  <c r="U13" i="12" s="1"/>
  <c r="AO12" i="11"/>
  <c r="T13" i="12" s="1"/>
  <c r="AM12" i="11"/>
  <c r="S13" i="12" s="1"/>
  <c r="AK12" i="11"/>
  <c r="R13" i="12" s="1"/>
  <c r="AI12" i="11"/>
  <c r="Q13" i="12" s="1"/>
  <c r="AQ11" i="11"/>
  <c r="U12" i="12" s="1"/>
  <c r="AO11" i="11"/>
  <c r="T12" i="12" s="1"/>
  <c r="AM11" i="11"/>
  <c r="S12" i="12" s="1"/>
  <c r="AK11" i="11"/>
  <c r="R12" i="12" s="1"/>
  <c r="AI11" i="11"/>
  <c r="Q12" i="12" s="1"/>
  <c r="AQ10" i="11"/>
  <c r="U11" i="12" s="1"/>
  <c r="AO10" i="11"/>
  <c r="T11" i="12" s="1"/>
  <c r="AM10" i="11"/>
  <c r="S11" i="12" s="1"/>
  <c r="AK10" i="11"/>
  <c r="R11" i="12" s="1"/>
  <c r="AI10" i="11"/>
  <c r="Q11" i="12" s="1"/>
  <c r="U10" i="12"/>
  <c r="T10" i="12"/>
  <c r="S10" i="12"/>
  <c r="R10" i="12"/>
  <c r="Q10" i="12"/>
  <c r="AG23" i="11"/>
  <c r="P24" i="12" s="1"/>
  <c r="AE23" i="11"/>
  <c r="O24" i="12" s="1"/>
  <c r="AC23" i="11"/>
  <c r="N24" i="12" s="1"/>
  <c r="AA23" i="11"/>
  <c r="M24" i="12" s="1"/>
  <c r="Y23" i="11"/>
  <c r="L24" i="12" s="1"/>
  <c r="W23" i="11"/>
  <c r="K24" i="12" s="1"/>
  <c r="U23" i="11"/>
  <c r="J24" i="12" s="1"/>
  <c r="S23" i="11"/>
  <c r="I24" i="12" s="1"/>
  <c r="Q23" i="11"/>
  <c r="H24" i="12" s="1"/>
  <c r="O23" i="11"/>
  <c r="G24" i="12" s="1"/>
  <c r="O23" i="14"/>
  <c r="AN28" i="12" l="1"/>
  <c r="AM28" i="12"/>
  <c r="AL28" i="12"/>
  <c r="AL26" i="12"/>
  <c r="AN26" i="12"/>
  <c r="AM26" i="12"/>
  <c r="AL29" i="12"/>
  <c r="AN29" i="12"/>
  <c r="AM29" i="12"/>
  <c r="AL25" i="12"/>
  <c r="AN25" i="12"/>
  <c r="AM25" i="12"/>
  <c r="AN27" i="12"/>
  <c r="AL27" i="12"/>
  <c r="AM27" i="12"/>
  <c r="AM24" i="12"/>
  <c r="AN24" i="12"/>
  <c r="AL24" i="12"/>
  <c r="G173" i="12"/>
  <c r="I173" i="12" s="1"/>
  <c r="G174" i="12"/>
  <c r="J174" i="12" s="1"/>
  <c r="AA123" i="12"/>
  <c r="Y123" i="12"/>
  <c r="AB123" i="12" s="1"/>
  <c r="AC123" i="12" s="1"/>
  <c r="K112" i="15" s="1"/>
  <c r="U30" i="12"/>
  <c r="AB32" i="12"/>
  <c r="AA32" i="12"/>
  <c r="AG32" i="12"/>
  <c r="R32" i="12"/>
  <c r="T32" i="12"/>
  <c r="U31" i="12"/>
  <c r="AD32" i="12"/>
  <c r="V32" i="12"/>
  <c r="S32" i="12"/>
  <c r="Y32" i="12"/>
  <c r="S30" i="12"/>
  <c r="S31" i="12"/>
  <c r="T30" i="12"/>
  <c r="V30" i="12"/>
  <c r="T31" i="12"/>
  <c r="V31" i="12"/>
  <c r="AE32" i="12"/>
  <c r="AI31" i="12"/>
  <c r="U32" i="12"/>
  <c r="AI32" i="12"/>
  <c r="R30" i="12"/>
  <c r="Z30" i="12"/>
  <c r="X32" i="12"/>
  <c r="W31" i="12"/>
  <c r="AH32" i="12"/>
  <c r="R31" i="12"/>
  <c r="AC32" i="12"/>
  <c r="AK32" i="12"/>
  <c r="AJ32" i="12"/>
  <c r="AK31" i="12"/>
  <c r="AK30" i="12"/>
  <c r="AJ30" i="12"/>
  <c r="AJ31" i="12"/>
  <c r="AI30" i="12"/>
  <c r="AH30" i="12"/>
  <c r="AH31" i="12"/>
  <c r="AG30" i="12"/>
  <c r="AG31" i="12"/>
  <c r="AF32" i="12"/>
  <c r="AF30" i="12"/>
  <c r="AF31" i="12"/>
  <c r="AE30" i="12"/>
  <c r="AE31" i="12"/>
  <c r="AD30" i="12"/>
  <c r="AD31" i="12"/>
  <c r="AC30" i="12"/>
  <c r="AC31" i="12"/>
  <c r="AB30" i="12"/>
  <c r="AB31" i="12"/>
  <c r="AA31" i="12"/>
  <c r="AA30" i="12"/>
  <c r="Z32" i="12"/>
  <c r="Z31" i="12"/>
  <c r="Y31" i="12"/>
  <c r="Y30" i="12"/>
  <c r="X30" i="12"/>
  <c r="X31" i="12"/>
  <c r="W30" i="12"/>
  <c r="W32" i="12"/>
  <c r="J173" i="12"/>
  <c r="H173" i="12" l="1"/>
  <c r="K173" i="12" s="1"/>
  <c r="M173" i="12" s="1"/>
  <c r="I174" i="12"/>
  <c r="H174" i="12"/>
  <c r="Y34" i="12"/>
  <c r="Y35" i="12" s="1"/>
  <c r="Z34" i="12"/>
  <c r="Z35" i="12" s="1"/>
  <c r="U34" i="12"/>
  <c r="U35" i="12" s="1"/>
  <c r="T34" i="12"/>
  <c r="T35" i="12" s="1"/>
  <c r="S34" i="12"/>
  <c r="S35" i="12" s="1"/>
  <c r="R34" i="12"/>
  <c r="R35" i="12" s="1"/>
  <c r="V34" i="12"/>
  <c r="V35" i="12" s="1"/>
  <c r="AK34" i="12"/>
  <c r="AK35" i="12" s="1"/>
  <c r="AJ34" i="12"/>
  <c r="AJ35" i="12" s="1"/>
  <c r="AI34" i="12"/>
  <c r="AI35" i="12" s="1"/>
  <c r="AH34" i="12"/>
  <c r="AH35" i="12" s="1"/>
  <c r="AG34" i="12"/>
  <c r="AG35" i="12" s="1"/>
  <c r="AF34" i="12"/>
  <c r="AF35" i="12" s="1"/>
  <c r="AE34" i="12"/>
  <c r="AE35" i="12" s="1"/>
  <c r="AD34" i="12"/>
  <c r="AD35" i="12" s="1"/>
  <c r="AC34" i="12"/>
  <c r="AC35" i="12" s="1"/>
  <c r="AB34" i="12"/>
  <c r="AB35" i="12" s="1"/>
  <c r="AA34" i="12"/>
  <c r="AA35" i="12" s="1"/>
  <c r="X34" i="12"/>
  <c r="X35" i="12" s="1"/>
  <c r="W34" i="12"/>
  <c r="W35" i="12" s="1"/>
  <c r="K174" i="12" l="1"/>
  <c r="M174" i="12" s="1"/>
  <c r="L174" i="12"/>
  <c r="K84" i="15" s="1"/>
  <c r="L173" i="12"/>
  <c r="K83" i="15" l="1"/>
  <c r="E188" i="12" l="1"/>
  <c r="E187" i="12"/>
  <c r="E186" i="12"/>
  <c r="E185" i="12"/>
  <c r="M206" i="12"/>
  <c r="L206" i="12"/>
  <c r="K206" i="12"/>
  <c r="J206" i="12"/>
  <c r="I206" i="12"/>
  <c r="H206" i="12"/>
  <c r="G206" i="12"/>
  <c r="F206" i="12"/>
  <c r="E206" i="12"/>
  <c r="D206" i="12"/>
  <c r="M205" i="12"/>
  <c r="L205" i="12"/>
  <c r="K205" i="12"/>
  <c r="J205" i="12"/>
  <c r="I205" i="12"/>
  <c r="H205" i="12"/>
  <c r="G205" i="12"/>
  <c r="F205" i="12"/>
  <c r="E205" i="12"/>
  <c r="D205" i="12"/>
  <c r="M204" i="12"/>
  <c r="L204" i="12"/>
  <c r="K204" i="12"/>
  <c r="J204" i="12"/>
  <c r="I204" i="12"/>
  <c r="H204" i="12"/>
  <c r="G204" i="12"/>
  <c r="F204" i="12"/>
  <c r="E204" i="12"/>
  <c r="D204" i="12"/>
  <c r="M203" i="12"/>
  <c r="L203" i="12"/>
  <c r="K203" i="12"/>
  <c r="J203" i="12"/>
  <c r="I203" i="12"/>
  <c r="H203" i="12"/>
  <c r="G203" i="12"/>
  <c r="F203" i="12"/>
  <c r="E203" i="12"/>
  <c r="D203" i="12"/>
  <c r="M202" i="12"/>
  <c r="L202" i="12"/>
  <c r="K202" i="12"/>
  <c r="J202" i="12"/>
  <c r="I202" i="12"/>
  <c r="H202" i="12"/>
  <c r="G202" i="12"/>
  <c r="F202" i="12"/>
  <c r="E202" i="12"/>
  <c r="D202" i="12"/>
  <c r="M201" i="12"/>
  <c r="L201" i="12"/>
  <c r="K201" i="12"/>
  <c r="J201" i="12"/>
  <c r="I201" i="12"/>
  <c r="H201" i="12"/>
  <c r="G201" i="12"/>
  <c r="F201" i="12"/>
  <c r="E201" i="12"/>
  <c r="D201" i="12"/>
  <c r="M200" i="12"/>
  <c r="L200" i="12"/>
  <c r="K200" i="12"/>
  <c r="J200" i="12"/>
  <c r="I200" i="12"/>
  <c r="H200" i="12"/>
  <c r="G200" i="12"/>
  <c r="F200" i="12"/>
  <c r="E200" i="12"/>
  <c r="D200" i="12"/>
  <c r="M199" i="12"/>
  <c r="L199" i="12"/>
  <c r="K199" i="12"/>
  <c r="J199" i="12"/>
  <c r="I199" i="12"/>
  <c r="H199" i="12"/>
  <c r="G199" i="12"/>
  <c r="F199" i="12"/>
  <c r="E199" i="12"/>
  <c r="D199" i="12"/>
  <c r="M198" i="12"/>
  <c r="L198" i="12"/>
  <c r="K198" i="12"/>
  <c r="J198" i="12"/>
  <c r="I198" i="12"/>
  <c r="H198" i="12"/>
  <c r="G198" i="12"/>
  <c r="F198" i="12"/>
  <c r="E198" i="12"/>
  <c r="D198" i="12"/>
  <c r="M197" i="12"/>
  <c r="L197" i="12"/>
  <c r="K197" i="12"/>
  <c r="J197" i="12"/>
  <c r="I197" i="12"/>
  <c r="H197" i="12"/>
  <c r="G197" i="12"/>
  <c r="F197" i="12"/>
  <c r="E197" i="12"/>
  <c r="D197" i="12"/>
  <c r="M196" i="12"/>
  <c r="L196" i="12"/>
  <c r="K196" i="12"/>
  <c r="J196" i="12"/>
  <c r="I196" i="12"/>
  <c r="H196" i="12"/>
  <c r="G196" i="12"/>
  <c r="F196" i="12"/>
  <c r="E196" i="12"/>
  <c r="D196" i="12"/>
  <c r="M195" i="12"/>
  <c r="L195" i="12"/>
  <c r="K195" i="12"/>
  <c r="J195" i="12"/>
  <c r="I195" i="12"/>
  <c r="H195" i="12"/>
  <c r="G195" i="12"/>
  <c r="F195" i="12"/>
  <c r="E195" i="12"/>
  <c r="D195" i="12"/>
  <c r="M194" i="12"/>
  <c r="L194" i="12"/>
  <c r="K194" i="12"/>
  <c r="J194" i="12"/>
  <c r="I194" i="12"/>
  <c r="H194" i="12"/>
  <c r="G194" i="12"/>
  <c r="F194" i="12"/>
  <c r="E194" i="12"/>
  <c r="D194" i="12"/>
  <c r="M193" i="12"/>
  <c r="L193" i="12"/>
  <c r="K193" i="12"/>
  <c r="J193" i="12"/>
  <c r="I193" i="12"/>
  <c r="H193" i="12"/>
  <c r="G193" i="12"/>
  <c r="F193" i="12"/>
  <c r="E193" i="12"/>
  <c r="D193" i="12"/>
  <c r="M192" i="12"/>
  <c r="L192" i="12"/>
  <c r="K192" i="12"/>
  <c r="J192" i="12"/>
  <c r="I192" i="12"/>
  <c r="H192" i="12"/>
  <c r="G192" i="12"/>
  <c r="F192" i="12"/>
  <c r="E192" i="12"/>
  <c r="D192" i="12"/>
  <c r="M191" i="12"/>
  <c r="L191" i="12"/>
  <c r="K191" i="12"/>
  <c r="J191" i="12"/>
  <c r="I191" i="12"/>
  <c r="H191" i="12"/>
  <c r="G191" i="12"/>
  <c r="F191" i="12"/>
  <c r="E191" i="12"/>
  <c r="D191" i="12"/>
  <c r="M190" i="12"/>
  <c r="L190" i="12"/>
  <c r="K190" i="12"/>
  <c r="J190" i="12"/>
  <c r="I190" i="12"/>
  <c r="H190" i="12"/>
  <c r="G190" i="12"/>
  <c r="F190" i="12"/>
  <c r="E190" i="12"/>
  <c r="D190" i="12"/>
  <c r="M189" i="12"/>
  <c r="L189" i="12"/>
  <c r="K189" i="12"/>
  <c r="J189" i="12"/>
  <c r="I189" i="12"/>
  <c r="H189" i="12"/>
  <c r="G189" i="12"/>
  <c r="F189" i="12"/>
  <c r="E189" i="12"/>
  <c r="D189" i="12"/>
  <c r="M188" i="12"/>
  <c r="L188" i="12"/>
  <c r="K188" i="12"/>
  <c r="J188" i="12"/>
  <c r="I188" i="12"/>
  <c r="H188" i="12"/>
  <c r="G188" i="12"/>
  <c r="F188" i="12"/>
  <c r="D188" i="12"/>
  <c r="M187" i="12"/>
  <c r="L187" i="12"/>
  <c r="K187" i="12"/>
  <c r="J187" i="12"/>
  <c r="I187" i="12"/>
  <c r="H187" i="12"/>
  <c r="G187" i="12"/>
  <c r="F187" i="12"/>
  <c r="D187" i="12"/>
  <c r="M186" i="12"/>
  <c r="L186" i="12"/>
  <c r="K186" i="12"/>
  <c r="J186" i="12"/>
  <c r="I186" i="12"/>
  <c r="H186" i="12"/>
  <c r="G186" i="12"/>
  <c r="F186" i="12"/>
  <c r="D186" i="12"/>
  <c r="M185" i="12"/>
  <c r="L185" i="12"/>
  <c r="K185" i="12"/>
  <c r="J185" i="12"/>
  <c r="I185" i="12"/>
  <c r="H185" i="12"/>
  <c r="G185" i="12"/>
  <c r="F185" i="12"/>
  <c r="D185" i="12"/>
  <c r="M184" i="12"/>
  <c r="L184" i="12"/>
  <c r="K184" i="12"/>
  <c r="J184" i="12"/>
  <c r="I184" i="12"/>
  <c r="H184" i="12"/>
  <c r="G184" i="12"/>
  <c r="F184" i="12"/>
  <c r="E184" i="12"/>
  <c r="D184" i="12"/>
  <c r="M183" i="12"/>
  <c r="L183" i="12"/>
  <c r="K183" i="12"/>
  <c r="J183" i="12"/>
  <c r="I183" i="12"/>
  <c r="H183" i="12"/>
  <c r="G183" i="12"/>
  <c r="F183" i="12"/>
  <c r="E183" i="12"/>
  <c r="D183" i="12"/>
  <c r="M182" i="12"/>
  <c r="L182" i="12"/>
  <c r="K182" i="12"/>
  <c r="J182" i="12"/>
  <c r="I182" i="12"/>
  <c r="H182" i="12"/>
  <c r="G182" i="12"/>
  <c r="F182" i="12"/>
  <c r="E182" i="12"/>
  <c r="D182" i="12"/>
  <c r="S182" i="12" s="1"/>
  <c r="L2" i="1" l="1"/>
  <c r="E5" i="1"/>
  <c r="E4" i="1"/>
  <c r="E3" i="1"/>
  <c r="E2" i="1"/>
  <c r="G165" i="12" l="1"/>
  <c r="I5" i="13"/>
  <c r="I4" i="13"/>
  <c r="I3" i="13"/>
  <c r="D4" i="13"/>
  <c r="D3" i="13"/>
  <c r="G5" i="14"/>
  <c r="D5" i="14"/>
  <c r="B5" i="14"/>
  <c r="N2" i="14"/>
  <c r="D2" i="14"/>
  <c r="G172" i="12"/>
  <c r="Q207" i="12"/>
  <c r="N206" i="12"/>
  <c r="Q206" i="12" s="1"/>
  <c r="O206" i="12"/>
  <c r="P206" i="12" s="1"/>
  <c r="N205" i="12"/>
  <c r="Q205" i="12" s="1"/>
  <c r="O205" i="12"/>
  <c r="P205" i="12" s="1"/>
  <c r="N204" i="12"/>
  <c r="Q204" i="12" s="1"/>
  <c r="O204" i="12"/>
  <c r="P204" i="12" s="1"/>
  <c r="N203" i="12"/>
  <c r="Q203" i="12" s="1"/>
  <c r="O203" i="12"/>
  <c r="P203" i="12" s="1"/>
  <c r="N202" i="12"/>
  <c r="Q202" i="12" s="1"/>
  <c r="O202" i="12"/>
  <c r="P202" i="12" s="1"/>
  <c r="N201" i="12"/>
  <c r="Q201" i="12" s="1"/>
  <c r="O201" i="12"/>
  <c r="P201" i="12" s="1"/>
  <c r="N200" i="12"/>
  <c r="Q200" i="12" s="1"/>
  <c r="O200" i="12"/>
  <c r="P200" i="12" s="1"/>
  <c r="N199" i="12"/>
  <c r="Q199" i="12" s="1"/>
  <c r="O199" i="12"/>
  <c r="P199" i="12" s="1"/>
  <c r="N198" i="12"/>
  <c r="Q198" i="12" s="1"/>
  <c r="O198" i="12"/>
  <c r="P198" i="12" s="1"/>
  <c r="N197" i="12"/>
  <c r="Q197" i="12" s="1"/>
  <c r="O197" i="12"/>
  <c r="P197" i="12" s="1"/>
  <c r="N196" i="12"/>
  <c r="Q196" i="12" s="1"/>
  <c r="O196" i="12"/>
  <c r="P196" i="12" s="1"/>
  <c r="N195" i="12"/>
  <c r="Q195" i="12" s="1"/>
  <c r="O195" i="12"/>
  <c r="P195" i="12" s="1"/>
  <c r="N194" i="12"/>
  <c r="Q194" i="12" s="1"/>
  <c r="O194" i="12"/>
  <c r="P194" i="12" s="1"/>
  <c r="N193" i="12"/>
  <c r="Q193" i="12" s="1"/>
  <c r="O193" i="12"/>
  <c r="P193" i="12" s="1"/>
  <c r="N192" i="12"/>
  <c r="Q192" i="12" s="1"/>
  <c r="O192" i="12"/>
  <c r="P192" i="12" s="1"/>
  <c r="N191" i="12"/>
  <c r="Q191" i="12" s="1"/>
  <c r="O191" i="12"/>
  <c r="P191" i="12" s="1"/>
  <c r="N190" i="12"/>
  <c r="Q190" i="12" s="1"/>
  <c r="O190" i="12"/>
  <c r="P190" i="12" s="1"/>
  <c r="N189" i="12"/>
  <c r="Q189" i="12" s="1"/>
  <c r="O189" i="12"/>
  <c r="P189" i="12" s="1"/>
  <c r="N188" i="12"/>
  <c r="Q188" i="12" s="1"/>
  <c r="O188" i="12"/>
  <c r="P188" i="12" s="1"/>
  <c r="N187" i="12"/>
  <c r="Q187" i="12" s="1"/>
  <c r="O187" i="12"/>
  <c r="P187" i="12" s="1"/>
  <c r="N186" i="12"/>
  <c r="Q186" i="12" s="1"/>
  <c r="O186" i="12"/>
  <c r="P186" i="12" s="1"/>
  <c r="N185" i="12"/>
  <c r="Q185" i="12" s="1"/>
  <c r="O185" i="12"/>
  <c r="P185" i="12" s="1"/>
  <c r="N184" i="12"/>
  <c r="Q184" i="12" s="1"/>
  <c r="O184" i="12"/>
  <c r="P184" i="12" s="1"/>
  <c r="N183" i="12"/>
  <c r="Q183" i="12" s="1"/>
  <c r="O183" i="12"/>
  <c r="P183" i="12" s="1"/>
  <c r="N182" i="12"/>
  <c r="O182" i="12"/>
  <c r="P182" i="12" s="1"/>
  <c r="H26" i="11"/>
  <c r="AG22" i="11"/>
  <c r="P23" i="12" s="1"/>
  <c r="AE22" i="11"/>
  <c r="O23" i="12" s="1"/>
  <c r="AC22" i="11"/>
  <c r="N23" i="12" s="1"/>
  <c r="AA22" i="11"/>
  <c r="M23" i="12" s="1"/>
  <c r="Y22" i="11"/>
  <c r="L23" i="12" s="1"/>
  <c r="W22" i="11"/>
  <c r="K23" i="12" s="1"/>
  <c r="U22" i="11"/>
  <c r="J23" i="12" s="1"/>
  <c r="S22" i="11"/>
  <c r="I23" i="12" s="1"/>
  <c r="Q22" i="11"/>
  <c r="H23" i="12" s="1"/>
  <c r="O22" i="11"/>
  <c r="G23" i="12" s="1"/>
  <c r="AG21" i="11"/>
  <c r="P22" i="12" s="1"/>
  <c r="AE21" i="11"/>
  <c r="O22" i="12" s="1"/>
  <c r="AC21" i="11"/>
  <c r="N22" i="12" s="1"/>
  <c r="AA21" i="11"/>
  <c r="M22" i="12" s="1"/>
  <c r="Y21" i="11"/>
  <c r="L22" i="12" s="1"/>
  <c r="W21" i="11"/>
  <c r="K22" i="12" s="1"/>
  <c r="U21" i="11"/>
  <c r="J22" i="12" s="1"/>
  <c r="S21" i="11"/>
  <c r="I22" i="12" s="1"/>
  <c r="Q21" i="11"/>
  <c r="H22" i="12" s="1"/>
  <c r="O21" i="11"/>
  <c r="G22" i="12" s="1"/>
  <c r="AG20" i="11"/>
  <c r="P21" i="12" s="1"/>
  <c r="AE20" i="11"/>
  <c r="O21" i="12" s="1"/>
  <c r="AC20" i="11"/>
  <c r="N21" i="12" s="1"/>
  <c r="AA20" i="11"/>
  <c r="M21" i="12" s="1"/>
  <c r="Y20" i="11"/>
  <c r="L21" i="12" s="1"/>
  <c r="W20" i="11"/>
  <c r="K21" i="12" s="1"/>
  <c r="U20" i="11"/>
  <c r="J21" i="12" s="1"/>
  <c r="S20" i="11"/>
  <c r="I21" i="12" s="1"/>
  <c r="Q20" i="11"/>
  <c r="H21" i="12" s="1"/>
  <c r="O20" i="11"/>
  <c r="G21" i="12" s="1"/>
  <c r="AG19" i="11"/>
  <c r="P20" i="12" s="1"/>
  <c r="AE19" i="11"/>
  <c r="O20" i="12" s="1"/>
  <c r="AC19" i="11"/>
  <c r="N20" i="12" s="1"/>
  <c r="AA19" i="11"/>
  <c r="M20" i="12" s="1"/>
  <c r="Y19" i="11"/>
  <c r="L20" i="12" s="1"/>
  <c r="W19" i="11"/>
  <c r="K20" i="12" s="1"/>
  <c r="U19" i="11"/>
  <c r="J20" i="12" s="1"/>
  <c r="S19" i="11"/>
  <c r="I20" i="12" s="1"/>
  <c r="Q19" i="11"/>
  <c r="H20" i="12" s="1"/>
  <c r="O19" i="11"/>
  <c r="G20" i="12" s="1"/>
  <c r="AG18" i="11"/>
  <c r="P19" i="12" s="1"/>
  <c r="AE18" i="11"/>
  <c r="O19" i="12" s="1"/>
  <c r="AC18" i="11"/>
  <c r="N19" i="12" s="1"/>
  <c r="AA18" i="11"/>
  <c r="M19" i="12" s="1"/>
  <c r="Y18" i="11"/>
  <c r="L19" i="12" s="1"/>
  <c r="W18" i="11"/>
  <c r="K19" i="12" s="1"/>
  <c r="U18" i="11"/>
  <c r="J19" i="12" s="1"/>
  <c r="S18" i="11"/>
  <c r="I19" i="12" s="1"/>
  <c r="Q18" i="11"/>
  <c r="H19" i="12" s="1"/>
  <c r="O18" i="11"/>
  <c r="G19" i="12" s="1"/>
  <c r="AG17" i="11"/>
  <c r="P18" i="12" s="1"/>
  <c r="AE17" i="11"/>
  <c r="O18" i="12" s="1"/>
  <c r="AC17" i="11"/>
  <c r="N18" i="12" s="1"/>
  <c r="AA17" i="11"/>
  <c r="M18" i="12" s="1"/>
  <c r="Y17" i="11"/>
  <c r="L18" i="12" s="1"/>
  <c r="W17" i="11"/>
  <c r="K18" i="12" s="1"/>
  <c r="U17" i="11"/>
  <c r="J18" i="12" s="1"/>
  <c r="S17" i="11"/>
  <c r="I18" i="12" s="1"/>
  <c r="Q17" i="11"/>
  <c r="H18" i="12" s="1"/>
  <c r="O17" i="11"/>
  <c r="G18" i="12" s="1"/>
  <c r="AG16" i="11"/>
  <c r="P17" i="12" s="1"/>
  <c r="AE16" i="11"/>
  <c r="O17" i="12" s="1"/>
  <c r="AC16" i="11"/>
  <c r="N17" i="12" s="1"/>
  <c r="AA16" i="11"/>
  <c r="M17" i="12" s="1"/>
  <c r="Y16" i="11"/>
  <c r="L17" i="12" s="1"/>
  <c r="W16" i="11"/>
  <c r="K17" i="12" s="1"/>
  <c r="U16" i="11"/>
  <c r="J17" i="12" s="1"/>
  <c r="S16" i="11"/>
  <c r="I17" i="12" s="1"/>
  <c r="Q16" i="11"/>
  <c r="H17" i="12" s="1"/>
  <c r="O16" i="11"/>
  <c r="G17" i="12" s="1"/>
  <c r="AG15" i="11"/>
  <c r="P16" i="12" s="1"/>
  <c r="AE15" i="11"/>
  <c r="O16" i="12" s="1"/>
  <c r="AC15" i="11"/>
  <c r="N16" i="12" s="1"/>
  <c r="AA15" i="11"/>
  <c r="M16" i="12" s="1"/>
  <c r="Y15" i="11"/>
  <c r="L16" i="12" s="1"/>
  <c r="W15" i="11"/>
  <c r="K16" i="12" s="1"/>
  <c r="U15" i="11"/>
  <c r="J16" i="12" s="1"/>
  <c r="S15" i="11"/>
  <c r="I16" i="12" s="1"/>
  <c r="Q15" i="11"/>
  <c r="H16" i="12" s="1"/>
  <c r="O15" i="11"/>
  <c r="G16" i="12" s="1"/>
  <c r="AG14" i="11"/>
  <c r="P15" i="12" s="1"/>
  <c r="AE14" i="11"/>
  <c r="O15" i="12" s="1"/>
  <c r="AC14" i="11"/>
  <c r="N15" i="12" s="1"/>
  <c r="AA14" i="11"/>
  <c r="M15" i="12" s="1"/>
  <c r="Y14" i="11"/>
  <c r="L15" i="12" s="1"/>
  <c r="W14" i="11"/>
  <c r="K15" i="12" s="1"/>
  <c r="U14" i="11"/>
  <c r="J15" i="12" s="1"/>
  <c r="S14" i="11"/>
  <c r="I15" i="12" s="1"/>
  <c r="Q14" i="11"/>
  <c r="H15" i="12" s="1"/>
  <c r="O14" i="11"/>
  <c r="G15" i="12" s="1"/>
  <c r="AG13" i="11"/>
  <c r="P14" i="12" s="1"/>
  <c r="AE13" i="11"/>
  <c r="O14" i="12" s="1"/>
  <c r="AC13" i="11"/>
  <c r="N14" i="12" s="1"/>
  <c r="AA13" i="11"/>
  <c r="M14" i="12" s="1"/>
  <c r="Y13" i="11"/>
  <c r="L14" i="12" s="1"/>
  <c r="W13" i="11"/>
  <c r="K14" i="12" s="1"/>
  <c r="U13" i="11"/>
  <c r="J14" i="12" s="1"/>
  <c r="S13" i="11"/>
  <c r="I14" i="12" s="1"/>
  <c r="Q13" i="11"/>
  <c r="H14" i="12" s="1"/>
  <c r="O13" i="11"/>
  <c r="G14" i="12" s="1"/>
  <c r="AG12" i="11"/>
  <c r="P13" i="12" s="1"/>
  <c r="AE12" i="11"/>
  <c r="O13" i="12" s="1"/>
  <c r="AC12" i="11"/>
  <c r="N13" i="12" s="1"/>
  <c r="AA12" i="11"/>
  <c r="M13" i="12" s="1"/>
  <c r="Y12" i="11"/>
  <c r="L13" i="12" s="1"/>
  <c r="W12" i="11"/>
  <c r="K13" i="12" s="1"/>
  <c r="U12" i="11"/>
  <c r="J13" i="12" s="1"/>
  <c r="S12" i="11"/>
  <c r="I13" i="12" s="1"/>
  <c r="Q12" i="11"/>
  <c r="H13" i="12" s="1"/>
  <c r="O12" i="11"/>
  <c r="G13" i="12" s="1"/>
  <c r="AG11" i="11"/>
  <c r="P12" i="12" s="1"/>
  <c r="AE11" i="11"/>
  <c r="O12" i="12" s="1"/>
  <c r="AC11" i="11"/>
  <c r="N12" i="12" s="1"/>
  <c r="AA11" i="11"/>
  <c r="M12" i="12" s="1"/>
  <c r="Y11" i="11"/>
  <c r="L12" i="12" s="1"/>
  <c r="W11" i="11"/>
  <c r="K12" i="12" s="1"/>
  <c r="U11" i="11"/>
  <c r="J12" i="12" s="1"/>
  <c r="S11" i="11"/>
  <c r="I12" i="12" s="1"/>
  <c r="Q11" i="11"/>
  <c r="H12" i="12" s="1"/>
  <c r="O11" i="11"/>
  <c r="G12" i="12" s="1"/>
  <c r="AG10" i="11"/>
  <c r="P11" i="12" s="1"/>
  <c r="AE10" i="11"/>
  <c r="O11" i="12" s="1"/>
  <c r="AC10" i="11"/>
  <c r="N11" i="12" s="1"/>
  <c r="AA10" i="11"/>
  <c r="M11" i="12" s="1"/>
  <c r="Y10" i="11"/>
  <c r="L11" i="12" s="1"/>
  <c r="W10" i="11"/>
  <c r="K11" i="12" s="1"/>
  <c r="U10" i="11"/>
  <c r="J11" i="12" s="1"/>
  <c r="S10" i="11"/>
  <c r="I11" i="12" s="1"/>
  <c r="Q10" i="11"/>
  <c r="H11" i="12" s="1"/>
  <c r="O10" i="11"/>
  <c r="G11" i="12" s="1"/>
  <c r="P10" i="12"/>
  <c r="O10" i="12"/>
  <c r="N10" i="12"/>
  <c r="M10" i="12"/>
  <c r="L10" i="12"/>
  <c r="K10" i="12"/>
  <c r="J10" i="12"/>
  <c r="I10" i="12"/>
  <c r="H10" i="12"/>
  <c r="G10" i="12"/>
  <c r="AH12" i="10"/>
  <c r="O122" i="12" s="1"/>
  <c r="N122" i="12"/>
  <c r="M122" i="12"/>
  <c r="L122" i="12"/>
  <c r="K122" i="12"/>
  <c r="J122" i="12"/>
  <c r="I122" i="12"/>
  <c r="H122" i="12"/>
  <c r="G122" i="12"/>
  <c r="F122" i="12"/>
  <c r="AH11" i="10"/>
  <c r="O121" i="12" s="1"/>
  <c r="N121" i="12"/>
  <c r="M121" i="12"/>
  <c r="L121" i="12"/>
  <c r="K121" i="12"/>
  <c r="J121" i="12"/>
  <c r="I121" i="12"/>
  <c r="H121" i="12"/>
  <c r="G121" i="12"/>
  <c r="F121" i="12"/>
  <c r="AH10" i="10"/>
  <c r="O120" i="12" s="1"/>
  <c r="N120" i="12"/>
  <c r="M120" i="12"/>
  <c r="L120" i="12"/>
  <c r="K120" i="12"/>
  <c r="J120" i="12"/>
  <c r="I120" i="12"/>
  <c r="H120" i="12"/>
  <c r="G120" i="12"/>
  <c r="F120" i="12"/>
  <c r="AH9" i="10"/>
  <c r="O119" i="12" s="1"/>
  <c r="N119" i="12"/>
  <c r="M119" i="12"/>
  <c r="L119" i="12"/>
  <c r="K119" i="12"/>
  <c r="J119" i="12"/>
  <c r="I119" i="12"/>
  <c r="H119" i="12"/>
  <c r="G119" i="12"/>
  <c r="F119" i="12"/>
  <c r="P12" i="9"/>
  <c r="X122" i="12" s="1"/>
  <c r="Z122" i="12" s="1"/>
  <c r="P11" i="9"/>
  <c r="X121" i="12" s="1"/>
  <c r="P10" i="9"/>
  <c r="X120" i="12" s="1"/>
  <c r="AA120" i="12" s="1"/>
  <c r="P9" i="9"/>
  <c r="X119" i="12" s="1"/>
  <c r="O18" i="8"/>
  <c r="O17" i="8"/>
  <c r="O16" i="8"/>
  <c r="O15" i="8"/>
  <c r="O14" i="8"/>
  <c r="O12" i="8"/>
  <c r="O11" i="8"/>
  <c r="O10" i="8"/>
  <c r="O12" i="7"/>
  <c r="O11" i="7"/>
  <c r="O10" i="7"/>
  <c r="O9" i="7"/>
  <c r="O20" i="4"/>
  <c r="G108" i="12" s="1"/>
  <c r="O19" i="4"/>
  <c r="G107" i="12" s="1"/>
  <c r="O18" i="4"/>
  <c r="O17" i="4"/>
  <c r="O16" i="4"/>
  <c r="O15" i="4"/>
  <c r="O14" i="4"/>
  <c r="O13" i="4"/>
  <c r="O12" i="4"/>
  <c r="O11" i="4"/>
  <c r="O10" i="4"/>
  <c r="O9" i="4"/>
  <c r="F150" i="12"/>
  <c r="R150" i="12" s="1"/>
  <c r="F149" i="12"/>
  <c r="R149" i="12" s="1"/>
  <c r="F148" i="12"/>
  <c r="P148" i="12" s="1"/>
  <c r="F147" i="12"/>
  <c r="Q147" i="12" s="1"/>
  <c r="F146" i="12"/>
  <c r="R146" i="12" s="1"/>
  <c r="F145" i="12"/>
  <c r="R145" i="12" s="1"/>
  <c r="F144" i="12"/>
  <c r="M20" i="1"/>
  <c r="N18" i="1"/>
  <c r="N20" i="1" s="1"/>
  <c r="M18" i="1"/>
  <c r="L18" i="1"/>
  <c r="L20" i="1" s="1"/>
  <c r="AN11" i="12" l="1"/>
  <c r="AM11" i="12"/>
  <c r="AL11" i="12"/>
  <c r="AN19" i="12"/>
  <c r="AL19" i="12"/>
  <c r="AM19" i="12"/>
  <c r="AM16" i="12"/>
  <c r="AL16" i="12"/>
  <c r="AN16" i="12"/>
  <c r="AN13" i="12"/>
  <c r="AM13" i="12"/>
  <c r="AL13" i="12"/>
  <c r="AM21" i="12"/>
  <c r="AL21" i="12"/>
  <c r="AN21" i="12"/>
  <c r="AN10" i="12"/>
  <c r="AM10" i="12"/>
  <c r="AL10" i="12"/>
  <c r="AM18" i="12"/>
  <c r="AL18" i="12"/>
  <c r="AN18" i="12"/>
  <c r="AM15" i="12"/>
  <c r="AL15" i="12"/>
  <c r="AN15" i="12"/>
  <c r="AM23" i="12"/>
  <c r="AN23" i="12"/>
  <c r="AL23" i="12"/>
  <c r="AL20" i="12"/>
  <c r="AN20" i="12"/>
  <c r="AM20" i="12"/>
  <c r="AL12" i="12"/>
  <c r="AN12" i="12"/>
  <c r="AM12" i="12"/>
  <c r="AN17" i="12"/>
  <c r="AM17" i="12"/>
  <c r="AL17" i="12"/>
  <c r="AM14" i="12"/>
  <c r="AN14" i="12"/>
  <c r="AL14" i="12"/>
  <c r="AL22" i="12"/>
  <c r="AN22" i="12"/>
  <c r="AM22" i="12"/>
  <c r="J18" i="1"/>
  <c r="L19" i="1" s="1"/>
  <c r="Q144" i="12"/>
  <c r="E154" i="12"/>
  <c r="E153" i="12"/>
  <c r="E152" i="12"/>
  <c r="K43" i="15" s="1"/>
  <c r="S107" i="12"/>
  <c r="Q107" i="12"/>
  <c r="R107" i="12"/>
  <c r="S108" i="12"/>
  <c r="Q108" i="12"/>
  <c r="R108" i="12"/>
  <c r="G106" i="12"/>
  <c r="G105" i="12"/>
  <c r="G104" i="12"/>
  <c r="G103" i="12"/>
  <c r="G102" i="12"/>
  <c r="G101" i="12"/>
  <c r="G100" i="12"/>
  <c r="G99" i="12"/>
  <c r="G98" i="12"/>
  <c r="G97" i="12"/>
  <c r="G86" i="12"/>
  <c r="G85" i="12"/>
  <c r="G84" i="12"/>
  <c r="G83" i="12"/>
  <c r="G82" i="12"/>
  <c r="G81" i="12"/>
  <c r="G80" i="12"/>
  <c r="G79" i="12"/>
  <c r="G78" i="12"/>
  <c r="G77" i="12"/>
  <c r="G43" i="12"/>
  <c r="G42" i="12"/>
  <c r="G41" i="12"/>
  <c r="G40" i="12"/>
  <c r="G39" i="12"/>
  <c r="E30" i="12"/>
  <c r="K34" i="15" s="1"/>
  <c r="Q182" i="12"/>
  <c r="T181" i="12"/>
  <c r="K39" i="15"/>
  <c r="G161" i="12"/>
  <c r="H161" i="12" s="1"/>
  <c r="G163" i="12"/>
  <c r="J163" i="12" s="1"/>
  <c r="G167" i="12"/>
  <c r="I167" i="12" s="1"/>
  <c r="G162" i="12"/>
  <c r="J162" i="12" s="1"/>
  <c r="G168" i="12"/>
  <c r="H168" i="12" s="1"/>
  <c r="K18" i="1"/>
  <c r="G159" i="12"/>
  <c r="H159" i="12" s="1"/>
  <c r="P150" i="12"/>
  <c r="Q150" i="12"/>
  <c r="Y119" i="12"/>
  <c r="W126" i="12"/>
  <c r="W125" i="12"/>
  <c r="W124" i="12"/>
  <c r="K36" i="15" s="1"/>
  <c r="R147" i="12"/>
  <c r="J124" i="12"/>
  <c r="E32" i="12"/>
  <c r="E31" i="12"/>
  <c r="AA119" i="12"/>
  <c r="Z119" i="12"/>
  <c r="L124" i="12"/>
  <c r="L126" i="12"/>
  <c r="G124" i="12"/>
  <c r="J126" i="12"/>
  <c r="J172" i="12"/>
  <c r="I172" i="12"/>
  <c r="H172" i="12"/>
  <c r="G164" i="12"/>
  <c r="I164" i="12" s="1"/>
  <c r="G166" i="12"/>
  <c r="J166" i="12" s="1"/>
  <c r="G170" i="12"/>
  <c r="J170" i="12" s="1"/>
  <c r="G171" i="12"/>
  <c r="J171" i="12" s="1"/>
  <c r="G169" i="12"/>
  <c r="I169" i="12" s="1"/>
  <c r="G160" i="12"/>
  <c r="H160" i="12" s="1"/>
  <c r="K124" i="12"/>
  <c r="N124" i="12"/>
  <c r="N125" i="12"/>
  <c r="AC54" i="12"/>
  <c r="H32" i="12"/>
  <c r="P146" i="12"/>
  <c r="N30" i="12"/>
  <c r="I124" i="12"/>
  <c r="Q146" i="12"/>
  <c r="P147" i="12"/>
  <c r="S147" i="12" s="1"/>
  <c r="M30" i="12"/>
  <c r="H124" i="12"/>
  <c r="AC55" i="12"/>
  <c r="J165" i="12"/>
  <c r="H165" i="12"/>
  <c r="AD55" i="12"/>
  <c r="I165" i="12"/>
  <c r="I126" i="12"/>
  <c r="P122" i="12"/>
  <c r="Q122" i="12"/>
  <c r="R122" i="12"/>
  <c r="R121" i="12"/>
  <c r="R120" i="12"/>
  <c r="Q31" i="12"/>
  <c r="P31" i="12"/>
  <c r="O31" i="12"/>
  <c r="N32" i="12"/>
  <c r="N31" i="12"/>
  <c r="M31" i="12"/>
  <c r="H30" i="12"/>
  <c r="AA121" i="12"/>
  <c r="Z121" i="12"/>
  <c r="Y121" i="12"/>
  <c r="J30" i="12"/>
  <c r="M32" i="12"/>
  <c r="M124" i="12"/>
  <c r="E125" i="12"/>
  <c r="O30" i="12"/>
  <c r="P32" i="12"/>
  <c r="Q32" i="12"/>
  <c r="K31" i="12"/>
  <c r="I31" i="12"/>
  <c r="K40" i="15"/>
  <c r="AD64" i="12"/>
  <c r="O32" i="12"/>
  <c r="L32" i="12"/>
  <c r="Q30" i="12"/>
  <c r="E124" i="12"/>
  <c r="K35" i="15" s="1"/>
  <c r="P119" i="12"/>
  <c r="R119" i="12"/>
  <c r="Q119" i="12"/>
  <c r="J125" i="12"/>
  <c r="K126" i="12"/>
  <c r="K125" i="12"/>
  <c r="K42" i="15"/>
  <c r="Y122" i="12"/>
  <c r="L31" i="12"/>
  <c r="E126" i="12"/>
  <c r="M126" i="12"/>
  <c r="M125" i="12"/>
  <c r="F126" i="12"/>
  <c r="J31" i="12"/>
  <c r="K32" i="12"/>
  <c r="AA122" i="12"/>
  <c r="G125" i="12"/>
  <c r="L125" i="12"/>
  <c r="I30" i="12"/>
  <c r="N126" i="12"/>
  <c r="P120" i="12"/>
  <c r="G126" i="12"/>
  <c r="O125" i="12"/>
  <c r="O126" i="12"/>
  <c r="O124" i="12"/>
  <c r="Q120" i="12"/>
  <c r="P121" i="12"/>
  <c r="F124" i="12"/>
  <c r="H126" i="12"/>
  <c r="P144" i="12"/>
  <c r="P30" i="12"/>
  <c r="F125" i="12"/>
  <c r="H125" i="12"/>
  <c r="I125" i="12"/>
  <c r="K30" i="12"/>
  <c r="Q121" i="12"/>
  <c r="G30" i="12"/>
  <c r="L30" i="12"/>
  <c r="G32" i="12"/>
  <c r="R144" i="12"/>
  <c r="P145" i="12"/>
  <c r="Q145" i="12"/>
  <c r="G31" i="12"/>
  <c r="I32" i="12"/>
  <c r="Y120" i="12"/>
  <c r="Q148" i="12"/>
  <c r="S148" i="12" s="1"/>
  <c r="P149" i="12"/>
  <c r="H31" i="12"/>
  <c r="J32" i="12"/>
  <c r="Z120" i="12"/>
  <c r="R148" i="12"/>
  <c r="Q149" i="12"/>
  <c r="M19" i="1" l="1"/>
  <c r="M21" i="1" s="1"/>
  <c r="D7" i="1" s="1"/>
  <c r="Q101" i="12"/>
  <c r="R101" i="12"/>
  <c r="S101" i="12"/>
  <c r="R102" i="12"/>
  <c r="Q102" i="12"/>
  <c r="S102" i="12"/>
  <c r="E110" i="12"/>
  <c r="E109" i="12"/>
  <c r="K41" i="15" s="1"/>
  <c r="R97" i="12"/>
  <c r="S97" i="12"/>
  <c r="E111" i="12"/>
  <c r="Q97" i="12"/>
  <c r="T97" i="12" s="1"/>
  <c r="U97" i="12" s="1"/>
  <c r="K143" i="15" s="1"/>
  <c r="S98" i="12"/>
  <c r="Q98" i="12"/>
  <c r="R98" i="12"/>
  <c r="Q99" i="12"/>
  <c r="R99" i="12"/>
  <c r="S99" i="12"/>
  <c r="Q100" i="12"/>
  <c r="R100" i="12"/>
  <c r="S100" i="12"/>
  <c r="R103" i="12"/>
  <c r="S103" i="12"/>
  <c r="Q103" i="12"/>
  <c r="R104" i="12"/>
  <c r="Q104" i="12"/>
  <c r="S104" i="12"/>
  <c r="Q105" i="12"/>
  <c r="S105" i="12"/>
  <c r="R105" i="12"/>
  <c r="R106" i="12"/>
  <c r="T106" i="12" s="1"/>
  <c r="S106" i="12"/>
  <c r="Q106" i="12"/>
  <c r="S79" i="12"/>
  <c r="R79" i="12"/>
  <c r="Q79" i="12"/>
  <c r="Q84" i="12"/>
  <c r="R84" i="12"/>
  <c r="S84" i="12"/>
  <c r="Q87" i="12"/>
  <c r="R87" i="12"/>
  <c r="S87" i="12"/>
  <c r="S80" i="12"/>
  <c r="R80" i="12"/>
  <c r="Q80" i="12"/>
  <c r="T80" i="12" s="1"/>
  <c r="R82" i="12"/>
  <c r="Q82" i="12"/>
  <c r="S82" i="12"/>
  <c r="Q83" i="12"/>
  <c r="R83" i="12"/>
  <c r="S83" i="12"/>
  <c r="S85" i="12"/>
  <c r="Q85" i="12"/>
  <c r="R85" i="12"/>
  <c r="R86" i="12"/>
  <c r="S86" i="12"/>
  <c r="Q86" i="12"/>
  <c r="S77" i="12"/>
  <c r="R77" i="12"/>
  <c r="Q77" i="12"/>
  <c r="T77" i="12" s="1"/>
  <c r="U77" i="12" s="1"/>
  <c r="K114" i="15" s="1"/>
  <c r="E91" i="12"/>
  <c r="E90" i="12"/>
  <c r="E89" i="12"/>
  <c r="K37" i="15" s="1"/>
  <c r="S78" i="12"/>
  <c r="R78" i="12"/>
  <c r="Q78" i="12"/>
  <c r="R81" i="12"/>
  <c r="Q81" i="12"/>
  <c r="S81" i="12"/>
  <c r="AC43" i="12"/>
  <c r="AA43" i="12"/>
  <c r="AB43" i="12"/>
  <c r="AC42" i="12"/>
  <c r="AB42" i="12"/>
  <c r="AA42" i="12"/>
  <c r="AA41" i="12"/>
  <c r="AC41" i="12"/>
  <c r="AB41" i="12"/>
  <c r="AC40" i="12"/>
  <c r="AA40" i="12"/>
  <c r="AB40" i="12"/>
  <c r="AB39" i="12"/>
  <c r="AC39" i="12"/>
  <c r="AA39" i="12"/>
  <c r="E46" i="12"/>
  <c r="E45" i="12"/>
  <c r="E44" i="12"/>
  <c r="K38" i="15" s="1"/>
  <c r="AQ10" i="12"/>
  <c r="AP12" i="12"/>
  <c r="K88" i="15" s="1"/>
  <c r="E33" i="12"/>
  <c r="H162" i="12"/>
  <c r="H163" i="12"/>
  <c r="AP20" i="12"/>
  <c r="K96" i="15" s="1"/>
  <c r="J167" i="12"/>
  <c r="I161" i="12"/>
  <c r="K161" i="12" s="1"/>
  <c r="M161" i="12" s="1"/>
  <c r="I163" i="12"/>
  <c r="H167" i="12"/>
  <c r="K167" i="12" s="1"/>
  <c r="J161" i="12"/>
  <c r="AP22" i="12"/>
  <c r="K98" i="15" s="1"/>
  <c r="I168" i="12"/>
  <c r="K168" i="12" s="1"/>
  <c r="I162" i="12"/>
  <c r="AP26" i="12"/>
  <c r="AP15" i="12"/>
  <c r="K91" i="15" s="1"/>
  <c r="AP13" i="12"/>
  <c r="K89" i="15" s="1"/>
  <c r="J159" i="12"/>
  <c r="I159" i="12"/>
  <c r="K159" i="12" s="1"/>
  <c r="M159" i="12" s="1"/>
  <c r="J168" i="12"/>
  <c r="AP29" i="12"/>
  <c r="AP25" i="12"/>
  <c r="AP14" i="12"/>
  <c r="K90" i="15" s="1"/>
  <c r="AP23" i="12"/>
  <c r="K99" i="15" s="1"/>
  <c r="AP21" i="12"/>
  <c r="K97" i="15" s="1"/>
  <c r="AP17" i="12"/>
  <c r="K93" i="15" s="1"/>
  <c r="AP19" i="12"/>
  <c r="K95" i="15" s="1"/>
  <c r="AP11" i="12"/>
  <c r="K87" i="15" s="1"/>
  <c r="AP27" i="12"/>
  <c r="AP16" i="12"/>
  <c r="K92" i="15" s="1"/>
  <c r="AP24" i="12"/>
  <c r="K100" i="15" s="1"/>
  <c r="AP18" i="12"/>
  <c r="K94" i="15" s="1"/>
  <c r="AP28" i="12"/>
  <c r="AO18" i="12"/>
  <c r="AQ18" i="12" s="1"/>
  <c r="S150" i="12"/>
  <c r="T150" i="12" s="1"/>
  <c r="K167" i="15" s="1"/>
  <c r="AD66" i="12"/>
  <c r="AE66" i="12" s="1"/>
  <c r="K139" i="15" s="1"/>
  <c r="AO24" i="12"/>
  <c r="O127" i="12"/>
  <c r="AB119" i="12"/>
  <c r="AC119" i="12" s="1"/>
  <c r="K108" i="15" s="1"/>
  <c r="AO17" i="12"/>
  <c r="AO26" i="12"/>
  <c r="AO22" i="12"/>
  <c r="AO25" i="12"/>
  <c r="I170" i="12"/>
  <c r="AO13" i="12"/>
  <c r="J127" i="12"/>
  <c r="AO27" i="12"/>
  <c r="AO21" i="12"/>
  <c r="AO11" i="12"/>
  <c r="AO15" i="12"/>
  <c r="AQ15" i="12" s="1"/>
  <c r="AO10" i="12"/>
  <c r="AP10" i="12" s="1"/>
  <c r="K86" i="15" s="1"/>
  <c r="AO14" i="12"/>
  <c r="AQ14" i="12" s="1"/>
  <c r="H170" i="12"/>
  <c r="AO19" i="12"/>
  <c r="AQ19" i="12" s="1"/>
  <c r="AO28" i="12"/>
  <c r="H169" i="12"/>
  <c r="K169" i="12" s="1"/>
  <c r="M169" i="12" s="1"/>
  <c r="AO20" i="12"/>
  <c r="H164" i="12"/>
  <c r="K164" i="12" s="1"/>
  <c r="J164" i="12"/>
  <c r="AO29" i="12"/>
  <c r="AO12" i="12"/>
  <c r="AO16" i="12"/>
  <c r="AO23" i="12"/>
  <c r="AQ23" i="12" s="1"/>
  <c r="AQ25" i="12"/>
  <c r="K172" i="12"/>
  <c r="M172" i="12" s="1"/>
  <c r="AD65" i="12"/>
  <c r="AE65" i="12" s="1"/>
  <c r="K138" i="15" s="1"/>
  <c r="F176" i="12"/>
  <c r="F175" i="12"/>
  <c r="K46" i="15" s="1"/>
  <c r="F177" i="12"/>
  <c r="J160" i="12"/>
  <c r="E59" i="12"/>
  <c r="L127" i="12"/>
  <c r="AQ29" i="12"/>
  <c r="I160" i="12"/>
  <c r="K160" i="12" s="1"/>
  <c r="M160" i="12" s="1"/>
  <c r="AQ26" i="12"/>
  <c r="N34" i="12"/>
  <c r="N35" i="12" s="1"/>
  <c r="K127" i="12"/>
  <c r="G127" i="12"/>
  <c r="T148" i="12"/>
  <c r="K165" i="15" s="1"/>
  <c r="AQ28" i="12"/>
  <c r="J169" i="12"/>
  <c r="H34" i="12"/>
  <c r="H35" i="12" s="1"/>
  <c r="AQ27" i="12"/>
  <c r="N127" i="12"/>
  <c r="H171" i="12"/>
  <c r="I171" i="12"/>
  <c r="I166" i="12"/>
  <c r="H166" i="12"/>
  <c r="K165" i="12"/>
  <c r="S146" i="12"/>
  <c r="T146" i="12" s="1"/>
  <c r="K163" i="15" s="1"/>
  <c r="S120" i="12"/>
  <c r="T120" i="12" s="1"/>
  <c r="K103" i="15" s="1"/>
  <c r="S135" i="12"/>
  <c r="T135" i="12" s="1"/>
  <c r="K159" i="15" s="1"/>
  <c r="S119" i="12"/>
  <c r="T119" i="12" s="1"/>
  <c r="K102" i="15" s="1"/>
  <c r="S122" i="12"/>
  <c r="T122" i="12" s="1"/>
  <c r="K105" i="15" s="1"/>
  <c r="AE64" i="12"/>
  <c r="K137" i="15" s="1"/>
  <c r="M34" i="12"/>
  <c r="M35" i="12" s="1"/>
  <c r="AE55" i="12"/>
  <c r="K135" i="15" s="1"/>
  <c r="M165" i="12"/>
  <c r="L165" i="12"/>
  <c r="S121" i="12"/>
  <c r="T121" i="12" s="1"/>
  <c r="K104" i="15" s="1"/>
  <c r="T147" i="12"/>
  <c r="K164" i="15" s="1"/>
  <c r="AD54" i="12"/>
  <c r="AE54" i="12" s="1"/>
  <c r="K134" i="15" s="1"/>
  <c r="M127" i="12"/>
  <c r="I127" i="12"/>
  <c r="H127" i="12"/>
  <c r="F127" i="12"/>
  <c r="AB120" i="12"/>
  <c r="AC120" i="12" s="1"/>
  <c r="K109" i="15" s="1"/>
  <c r="E72" i="12"/>
  <c r="AD53" i="12"/>
  <c r="AE53" i="12" s="1"/>
  <c r="K133" i="15" s="1"/>
  <c r="W127" i="12"/>
  <c r="G34" i="12"/>
  <c r="G35" i="12" s="1"/>
  <c r="O34" i="12"/>
  <c r="O35" i="12" s="1"/>
  <c r="S132" i="12"/>
  <c r="T132" i="12" s="1"/>
  <c r="K156" i="15" s="1"/>
  <c r="S133" i="12"/>
  <c r="T133" i="12" s="1"/>
  <c r="K157" i="15" s="1"/>
  <c r="S149" i="12"/>
  <c r="T149" i="12" s="1"/>
  <c r="K166" i="15" s="1"/>
  <c r="S134" i="12"/>
  <c r="T134" i="12" s="1"/>
  <c r="K158" i="15" s="1"/>
  <c r="I34" i="12"/>
  <c r="I35" i="12" s="1"/>
  <c r="AD68" i="12"/>
  <c r="AE68" i="12" s="1"/>
  <c r="K141" i="15" s="1"/>
  <c r="E127" i="12"/>
  <c r="S145" i="12"/>
  <c r="T145" i="12" s="1"/>
  <c r="K162" i="15" s="1"/>
  <c r="Q34" i="12"/>
  <c r="AB122" i="12"/>
  <c r="AC122" i="12" s="1"/>
  <c r="K111" i="15" s="1"/>
  <c r="P34" i="12"/>
  <c r="P35" i="12" s="1"/>
  <c r="J34" i="12"/>
  <c r="J35" i="12" s="1"/>
  <c r="E34" i="12"/>
  <c r="J34" i="15" s="1"/>
  <c r="L34" i="15" s="1"/>
  <c r="AD67" i="12"/>
  <c r="AE67" i="12" s="1"/>
  <c r="K140" i="15" s="1"/>
  <c r="L34" i="12"/>
  <c r="L35" i="12" s="1"/>
  <c r="E155" i="12"/>
  <c r="AB121" i="12"/>
  <c r="AC121" i="12" s="1"/>
  <c r="K110" i="15" s="1"/>
  <c r="K34" i="12"/>
  <c r="K35" i="12" s="1"/>
  <c r="S144" i="12"/>
  <c r="T144" i="12" s="1"/>
  <c r="K161" i="15" s="1"/>
  <c r="T100" i="12" l="1"/>
  <c r="U100" i="12" s="1"/>
  <c r="K146" i="15" s="1"/>
  <c r="D8" i="1"/>
  <c r="T79" i="12"/>
  <c r="U79" i="12" s="1"/>
  <c r="K116" i="15" s="1"/>
  <c r="T102" i="12"/>
  <c r="U102" i="12" s="1"/>
  <c r="K148" i="15" s="1"/>
  <c r="T84" i="12"/>
  <c r="U84" i="12" s="1"/>
  <c r="K121" i="15" s="1"/>
  <c r="T101" i="12"/>
  <c r="U101" i="12" s="1"/>
  <c r="K147" i="15" s="1"/>
  <c r="T99" i="12"/>
  <c r="U99" i="12" s="1"/>
  <c r="K145" i="15" s="1"/>
  <c r="T104" i="12"/>
  <c r="U104" i="12" s="1"/>
  <c r="K150" i="15" s="1"/>
  <c r="T103" i="12"/>
  <c r="U103" i="12" s="1"/>
  <c r="K149" i="15" s="1"/>
  <c r="T81" i="12"/>
  <c r="U81" i="12" s="1"/>
  <c r="K118" i="15" s="1"/>
  <c r="T82" i="12"/>
  <c r="U82" i="12" s="1"/>
  <c r="K119" i="15" s="1"/>
  <c r="T83" i="12"/>
  <c r="T105" i="12"/>
  <c r="U105" i="12" s="1"/>
  <c r="K151" i="15" s="1"/>
  <c r="T98" i="12"/>
  <c r="U98" i="12" s="1"/>
  <c r="K144" i="15" s="1"/>
  <c r="T87" i="12"/>
  <c r="U87" i="12" s="1"/>
  <c r="K124" i="15" s="1"/>
  <c r="T85" i="12"/>
  <c r="U85" i="12" s="1"/>
  <c r="K122" i="15" s="1"/>
  <c r="T78" i="12"/>
  <c r="U78" i="12" s="1"/>
  <c r="K115" i="15" s="1"/>
  <c r="U106" i="12"/>
  <c r="K152" i="15" s="1"/>
  <c r="T86" i="12"/>
  <c r="U86" i="12" s="1"/>
  <c r="K123" i="15" s="1"/>
  <c r="U80" i="12"/>
  <c r="K117" i="15" s="1"/>
  <c r="U83" i="12"/>
  <c r="K120" i="15" s="1"/>
  <c r="E92" i="12"/>
  <c r="E93" i="12" s="1"/>
  <c r="AD40" i="12"/>
  <c r="AE40" i="12" s="1"/>
  <c r="K128" i="15" s="1"/>
  <c r="B4" i="12"/>
  <c r="K163" i="12"/>
  <c r="L163" i="12" s="1"/>
  <c r="K73" i="15" s="1"/>
  <c r="AD39" i="12"/>
  <c r="AE39" i="12" s="1"/>
  <c r="K127" i="15" s="1"/>
  <c r="AD42" i="12"/>
  <c r="AE42" i="12" s="1"/>
  <c r="K130" i="15" s="1"/>
  <c r="AE43" i="12"/>
  <c r="K131" i="15" s="1"/>
  <c r="AD41" i="12"/>
  <c r="AE41" i="12" s="1"/>
  <c r="K129" i="15" s="1"/>
  <c r="K44" i="15"/>
  <c r="K47" i="15" s="1"/>
  <c r="E47" i="12"/>
  <c r="E48" i="12" s="1"/>
  <c r="B5" i="12"/>
  <c r="K162" i="12"/>
  <c r="L168" i="12"/>
  <c r="K78" i="15" s="1"/>
  <c r="G3" i="21"/>
  <c r="B3" i="12"/>
  <c r="M168" i="12"/>
  <c r="E112" i="12"/>
  <c r="E113" i="12" s="1"/>
  <c r="T108" i="12"/>
  <c r="U108" i="12" s="1"/>
  <c r="K154" i="15" s="1"/>
  <c r="T107" i="12"/>
  <c r="U107" i="12" s="1"/>
  <c r="K153" i="15" s="1"/>
  <c r="E156" i="12"/>
  <c r="J43" i="15"/>
  <c r="E140" i="12"/>
  <c r="J42" i="15"/>
  <c r="E73" i="12"/>
  <c r="J40" i="15"/>
  <c r="E60" i="12"/>
  <c r="J39" i="15"/>
  <c r="W128" i="12"/>
  <c r="J36" i="15"/>
  <c r="E128" i="12"/>
  <c r="J35" i="15"/>
  <c r="K75" i="15"/>
  <c r="K170" i="12"/>
  <c r="M170" i="12" s="1"/>
  <c r="F178" i="12"/>
  <c r="AQ11" i="12"/>
  <c r="L172" i="12"/>
  <c r="L161" i="12"/>
  <c r="K171" i="12"/>
  <c r="L171" i="12" s="1"/>
  <c r="K166" i="12"/>
  <c r="M166" i="12" s="1"/>
  <c r="AQ24" i="12"/>
  <c r="AQ16" i="12"/>
  <c r="AQ12" i="12"/>
  <c r="AQ13" i="12"/>
  <c r="AQ20" i="12"/>
  <c r="AQ22" i="12"/>
  <c r="M163" i="12"/>
  <c r="AQ17" i="12"/>
  <c r="AQ21" i="12"/>
  <c r="L159" i="12"/>
  <c r="L169" i="12"/>
  <c r="L170" i="12"/>
  <c r="L164" i="12"/>
  <c r="M164" i="12"/>
  <c r="L162" i="12"/>
  <c r="M162" i="12"/>
  <c r="L160" i="12"/>
  <c r="E35" i="12"/>
  <c r="L167" i="12"/>
  <c r="M167" i="12"/>
  <c r="Q35" i="12"/>
  <c r="AC53" i="12" s="1"/>
  <c r="J37" i="15" l="1"/>
  <c r="L37" i="15" s="1"/>
  <c r="J3" i="21" s="1"/>
  <c r="B6" i="12"/>
  <c r="B7" i="12" s="1"/>
  <c r="K11" i="15" s="1"/>
  <c r="B3" i="21" s="1"/>
  <c r="J38" i="15"/>
  <c r="L38" i="15" s="1"/>
  <c r="K3" i="21" s="1"/>
  <c r="G3" i="12"/>
  <c r="L35" i="15"/>
  <c r="H3" i="21" s="1"/>
  <c r="L39" i="15"/>
  <c r="L3" i="21" s="1"/>
  <c r="L43" i="15"/>
  <c r="P3" i="21" s="1"/>
  <c r="L36" i="15"/>
  <c r="I3" i="21" s="1"/>
  <c r="L40" i="15"/>
  <c r="M3" i="21" s="1"/>
  <c r="T180" i="12"/>
  <c r="J41" i="15"/>
  <c r="L42" i="15"/>
  <c r="O3" i="21" s="1"/>
  <c r="D5" i="13"/>
  <c r="K81" i="15"/>
  <c r="F179" i="12"/>
  <c r="J46" i="15"/>
  <c r="K77" i="15"/>
  <c r="K70" i="15"/>
  <c r="K69" i="15"/>
  <c r="K82" i="15"/>
  <c r="K71" i="15"/>
  <c r="K72" i="15"/>
  <c r="K74" i="15"/>
  <c r="K80" i="15"/>
  <c r="K79" i="15"/>
  <c r="L166" i="12"/>
  <c r="D3" i="12" s="1"/>
  <c r="M171" i="12"/>
  <c r="K12" i="15" l="1"/>
  <c r="L46" i="15"/>
  <c r="F3" i="21" s="1"/>
  <c r="L41" i="15"/>
  <c r="N3" i="21" s="1"/>
  <c r="J44" i="15"/>
  <c r="L44" i="15" s="1"/>
  <c r="K76" i="15"/>
  <c r="J47" i="15" l="1"/>
  <c r="L47" i="15" s="1"/>
  <c r="AD43" i="12" l="1"/>
</calcChain>
</file>

<file path=xl/sharedStrings.xml><?xml version="1.0" encoding="utf-8"?>
<sst xmlns="http://schemas.openxmlformats.org/spreadsheetml/2006/main" count="825" uniqueCount="413">
  <si>
    <t>PHARMACEUTICAL  REVIEW SUMMARY</t>
  </si>
  <si>
    <t>Legal Entity:</t>
  </si>
  <si>
    <t xml:space="preserve">Review Date:  </t>
  </si>
  <si>
    <t>State Provider Number:</t>
  </si>
  <si>
    <t xml:space="preserve">Provider Name: </t>
  </si>
  <si>
    <t>Reviewer:</t>
  </si>
  <si>
    <t>Overall Results:</t>
  </si>
  <si>
    <t>QIP Required?</t>
  </si>
  <si>
    <t>Are there policies and procedures in place for dispensing, administering, and storing medications for each of the following and do practices match policies and procedures:</t>
  </si>
  <si>
    <t>Yes</t>
  </si>
  <si>
    <t>No</t>
  </si>
  <si>
    <t>NA</t>
  </si>
  <si>
    <t>Are all medications obtained by prescription labeled in compliance with federal and state laws?</t>
  </si>
  <si>
    <t>Are medications intended for external-use-only stored separately?</t>
  </si>
  <si>
    <t>Are all medications stored at proper temperatures:
     • Room temperature medications at 59º F – 86º F?
     • Refrigerated medications at 36º F – 46º F?</t>
  </si>
  <si>
    <t>Are medications stored in a locked area with access limited to those medical personnel authorized to prescribe, dispense or administer medication?</t>
  </si>
  <si>
    <t xml:space="preserve"> Are medications disposed of after the expiration date?</t>
  </si>
  <si>
    <t>Is a medication log maintained to ensure the provider disposes of expired, contaminated, deteriorated and abandoned medications in a manner consistent with state and federal laws?</t>
  </si>
  <si>
    <t>Is there a dispensing log used to record the date, name of the beneficiary, name of drug, amount of drug, Lot number, route of administration, and identifying information regarding the bottle, vial, etc. from which the medication was obtained for all medications which are dispensed from house supply?</t>
  </si>
  <si>
    <r>
      <t>Total</t>
    </r>
    <r>
      <rPr>
        <sz val="11"/>
        <rFont val="Arial"/>
        <family val="2"/>
      </rPr>
      <t xml:space="preserve">     </t>
    </r>
  </si>
  <si>
    <t>Percent Results:</t>
  </si>
  <si>
    <r>
      <t xml:space="preserve">Pharmaceutical Practices Comments: </t>
    </r>
    <r>
      <rPr>
        <sz val="11"/>
        <rFont val="Arial"/>
        <family val="2"/>
      </rPr>
      <t xml:space="preserve">
                              </t>
    </r>
  </si>
  <si>
    <t>Program Name</t>
  </si>
  <si>
    <t>State Provider Number</t>
  </si>
  <si>
    <t>Review Date</t>
  </si>
  <si>
    <t>Billing Review Period</t>
  </si>
  <si>
    <t>to</t>
  </si>
  <si>
    <t>IOP (DIH) / PHP (DIF)</t>
  </si>
  <si>
    <t>Documentation in BHA covering the review period supports the level of care for Day Treatment, indicating a lack of progress or stabilization in a lower level of care.</t>
  </si>
  <si>
    <t>Authorizations for IOP or PHP services are completed and approved for services  within required timelines.</t>
  </si>
  <si>
    <t xml:space="preserve">Daily documentation is present describing Day Treatment Intensive services. </t>
  </si>
  <si>
    <t>Documentation of at least one psychotherapy contact per week for a Day Treatment Intensive program.</t>
  </si>
  <si>
    <t>Documentation of at least one contact a month with family and/or significant support person.</t>
  </si>
  <si>
    <t xml:space="preserve">Program has submitted written program description of IOP/PHP services to QA annually. </t>
  </si>
  <si>
    <t>Therapeutic Foster Care Services (TFC):</t>
  </si>
  <si>
    <t>In the  BHA, the Presenting Problem (Targeted Behaviors) reflects the need for TFC Services</t>
  </si>
  <si>
    <t>Prior authorization has been completed and approved prior to TFC Services.</t>
  </si>
  <si>
    <t>TFC Daily progress note completed and entered by TFC parent for each day TFC Service(s) provided.  TFC Daily Progress Note has been reviewed and signed by TFC Clinical Lead.</t>
  </si>
  <si>
    <t>Therapeutic Behavioral Services (TBS):</t>
  </si>
  <si>
    <t>In the TBS BHA covering the review period, the Presenting Problem (Targeted Behaviors) is specific to this program and utilized client specific language.</t>
  </si>
  <si>
    <t>Specific target behaviors or symptoms that are jeopardizing the current place of residence or presenting a barrier to transitions, e.g. temper tantrums, property destruction, assaultive behavior has been assessed and clearly documented.</t>
  </si>
  <si>
    <t>The client's agreed upon plan covering the review period was completed or updated and final approved within 30 days of assignment or at a minimum of annually (or at UM, whichever comes first - CYF only) from previous plan final approval date.</t>
  </si>
  <si>
    <t>A clearly documented transition plan from the inception of TBS to decrease or discontinue TBS when 1) these services are no longer needed, or 2) when the need to continue TBS appears to have reached a plateau in benefit effectiveness.</t>
  </si>
  <si>
    <t>Prior authorization approval for TBS services is clearly documented on the TBS Request and Referral form maintained in the hybrid chart.  Any services provided prior to obtaining authorization will be disallowed.</t>
  </si>
  <si>
    <t>TBS Request and Referral form clearly specifies the amount, scope and duration of services authorized.</t>
  </si>
  <si>
    <t>The child/youth is receiving other specialty mental health services.</t>
  </si>
  <si>
    <t>Medical record documents the following:</t>
  </si>
  <si>
    <t xml:space="preserve">Presenting problem in the Mobile Crisis Assessment documents how PERT became involved with client, scene overview and justifies whether or not client meets criteria for 5150. This information is consistent with the PERT Call Log. </t>
  </si>
  <si>
    <t xml:space="preserve">Documentation in the Mobile Crisis Assessment is consistent with information provided in the PERT Call Log. </t>
  </si>
  <si>
    <t>Outcome/Disposition identifies client's risks and protective factors as well as a safety plan. (PERT)</t>
  </si>
  <si>
    <t xml:space="preserve">Referrals given, if appropriate are documented in the Mobile Crisis Assessment and are consistent with information provided in the PERT Call Log. </t>
  </si>
  <si>
    <r>
      <rPr>
        <b/>
        <sz val="12"/>
        <color rgb="FF000000"/>
        <rFont val="Arial"/>
        <family val="2"/>
      </rPr>
      <t xml:space="preserve">MCRT only: </t>
    </r>
    <r>
      <rPr>
        <sz val="12"/>
        <color rgb="FF000000"/>
        <rFont val="Arial"/>
        <family val="2"/>
      </rPr>
      <t>All required elements of the Mobile Crisis Encounter are documented in order to claim the bundled encounter:  Assessment, Safety Plan (as applicable or documented why not), Follow Up Contact within 72 hours</t>
    </r>
  </si>
  <si>
    <t> </t>
  </si>
  <si>
    <t>CSU, ESU</t>
  </si>
  <si>
    <t>Discharge documentation includes assessment results, course of treatment, and response to treatment</t>
  </si>
  <si>
    <t>Record documents client involvement in discharge planning and aftercare planning with appropriate referrals.</t>
  </si>
  <si>
    <t xml:space="preserve">Documentation indicates coordination of care with outpatient provider and/or referral (i.e. fax or phone call). </t>
  </si>
  <si>
    <t xml:space="preserve">Initial Behavioral Health Assessment (BHA) was final approved prior to client's planned discharge from the program. </t>
  </si>
  <si>
    <t>When an unplanned discharge occurs prior to the BHA completion, the BHA has been completed/final approved within seven days of the discharge date.</t>
  </si>
  <si>
    <t xml:space="preserve">Within each 24 hour documented note, client's impairment(s) in functioning has been documented at least once and evidence of how service addresses behavioral health needs is evidenced. </t>
  </si>
  <si>
    <t>Medical Necessity has been documented at least one time during a 24 hour period for each day of stay (can be documented as "at risk for decompensation if discharged early").</t>
  </si>
  <si>
    <t>STRTP Admission Statement (Section 9)</t>
  </si>
  <si>
    <t>Comments:</t>
  </si>
  <si>
    <t>QC1</t>
  </si>
  <si>
    <t>QC2</t>
  </si>
  <si>
    <t>QC3</t>
  </si>
  <si>
    <t>For clients with physical health needs related to their mental health treatment, is there documentation in the medical record that physical health care is integrated into treatment through education, resources, referrals, symptom management and/or care coordination with physical healthcare providers?</t>
  </si>
  <si>
    <t>QC4</t>
  </si>
  <si>
    <t>BHA 1</t>
  </si>
  <si>
    <t>BHA 2</t>
  </si>
  <si>
    <t>BHA 3</t>
  </si>
  <si>
    <t>BHA 4</t>
  </si>
  <si>
    <t>BHA 5</t>
  </si>
  <si>
    <t>BHA 6</t>
  </si>
  <si>
    <t>BHA 7</t>
  </si>
  <si>
    <t>BHA 8</t>
  </si>
  <si>
    <t>BHA 9</t>
  </si>
  <si>
    <t>BHA 10</t>
  </si>
  <si>
    <t>A1</t>
  </si>
  <si>
    <t>A2</t>
  </si>
  <si>
    <t>A3</t>
  </si>
  <si>
    <t>A4</t>
  </si>
  <si>
    <t xml:space="preserve">Comments </t>
  </si>
  <si>
    <t>1
2
3
4
5
6
7
8
9
10
11
12
13
14</t>
  </si>
  <si>
    <t xml:space="preserve">Do the majority of progress notes include a sufficient description of interventions and client responses that address the beneficiary's behavioral health needs?  </t>
  </si>
  <si>
    <t>Do the majority of progress notes include next steps to be taken by the beneficiary and/or provider and ongoing care planning that address beneficiary's behavioral health needs?</t>
  </si>
  <si>
    <r>
      <rPr>
        <sz val="12"/>
        <color rgb="FF000000"/>
        <rFont val="Arial"/>
        <family val="2"/>
      </rPr>
      <t xml:space="preserve">Medical staff is entering client medications and medical conditions into the Electronic Health Record. </t>
    </r>
    <r>
      <rPr>
        <sz val="12"/>
        <color rgb="FF00B050"/>
        <rFont val="Arial"/>
        <family val="2"/>
      </rPr>
      <t xml:space="preserve"> </t>
    </r>
  </si>
  <si>
    <t xml:space="preserve">Comments: </t>
  </si>
  <si>
    <t>Total Disallowed</t>
  </si>
  <si>
    <t>Services Addendum</t>
  </si>
  <si>
    <t>Client ID</t>
  </si>
  <si>
    <t>Server Name</t>
  </si>
  <si>
    <t>Service Code</t>
  </si>
  <si>
    <t>Service Type</t>
  </si>
  <si>
    <t>Service Date</t>
  </si>
  <si>
    <t>Service Minutes</t>
  </si>
  <si>
    <t>$ Claimed</t>
  </si>
  <si>
    <t>Reason for Correction</t>
  </si>
  <si>
    <t>Disallowed Requirement #</t>
  </si>
  <si>
    <t>Comments</t>
  </si>
  <si>
    <t>Established Patient Med Svc</t>
  </si>
  <si>
    <t>Incorrect service indicator</t>
  </si>
  <si>
    <t>Psychotherapy</t>
  </si>
  <si>
    <t>Question</t>
  </si>
  <si>
    <t>Q - Y</t>
  </si>
  <si>
    <t>Q - NA</t>
  </si>
  <si>
    <t>Question Pass + Fail</t>
  </si>
  <si>
    <t>%Question</t>
  </si>
  <si>
    <t>Overall Compliance</t>
  </si>
  <si>
    <t># Disallowed Services</t>
  </si>
  <si>
    <t>pass</t>
  </si>
  <si>
    <t>fail</t>
  </si>
  <si>
    <t>Pass + Fail</t>
  </si>
  <si>
    <t>Percentage</t>
  </si>
  <si>
    <t>Assessment Total</t>
  </si>
  <si>
    <t xml:space="preserve">BHA 1
</t>
  </si>
  <si>
    <t xml:space="preserve">BHA2
</t>
  </si>
  <si>
    <t xml:space="preserve">BHA3
</t>
  </si>
  <si>
    <t xml:space="preserve">BHA4
</t>
  </si>
  <si>
    <t>BHA5</t>
  </si>
  <si>
    <t>BHA6</t>
  </si>
  <si>
    <t>BHA7</t>
  </si>
  <si>
    <t>BHA8</t>
  </si>
  <si>
    <t>BHA9</t>
  </si>
  <si>
    <t>BHA10</t>
  </si>
  <si>
    <t>Q- N</t>
  </si>
  <si>
    <t>Quality of Care</t>
  </si>
  <si>
    <t xml:space="preserve">QC
</t>
  </si>
  <si>
    <t>STRTP</t>
  </si>
  <si>
    <t xml:space="preserve">STRTP
</t>
  </si>
  <si>
    <t>CSU ESU</t>
  </si>
  <si>
    <t>MCRT PERT</t>
  </si>
  <si>
    <t>Minutes</t>
  </si>
  <si>
    <t>Disallowance</t>
  </si>
  <si>
    <t>Correction</t>
  </si>
  <si>
    <t>Include Corrections</t>
  </si>
  <si>
    <t>Include Disallowances</t>
  </si>
  <si>
    <t>TBS</t>
  </si>
  <si>
    <t>TFC</t>
  </si>
  <si>
    <t>IOP PHP</t>
  </si>
  <si>
    <t>Provider Compliance</t>
  </si>
  <si>
    <t>Services Change Summary</t>
  </si>
  <si>
    <t>Agency/Legal Entity</t>
  </si>
  <si>
    <t>Review Date:</t>
  </si>
  <si>
    <t>Review Start Date:</t>
  </si>
  <si>
    <t>Total Services for Review</t>
  </si>
  <si>
    <t>Review End Date:</t>
  </si>
  <si>
    <t>Corrective Action Type (For Program Use)</t>
  </si>
  <si>
    <t>Place an "X" in the column below to indicate the corrective action for each service(s) and the date action was completed. Final Action Date: The date in which the final corrective action step has been completed.  Program is required to submit a "final" Billing Summary Form to the QM Specialist when all services have had final adjudication.</t>
  </si>
  <si>
    <t>Services to be Corrected</t>
  </si>
  <si>
    <t>Void &amp; Replicate Service (not claimed)</t>
  </si>
  <si>
    <t>Claimed Service (998)</t>
  </si>
  <si>
    <t xml:space="preserve">Once Paid, Void or Replace is submitted to MHBU </t>
  </si>
  <si>
    <t>Re-entry- Void &amp; Replicate Service (service voided with MHBU)</t>
  </si>
  <si>
    <t>No re-entry for paid service voided with MHBU.  Info note only.</t>
  </si>
  <si>
    <t>No re-entry for service replaced with MHBU. Info note only.</t>
  </si>
  <si>
    <t>Paid service. No void or replace with MHBU. Info note only</t>
  </si>
  <si>
    <t>Initial Action Date</t>
  </si>
  <si>
    <t xml:space="preserve">Final Action Date </t>
  </si>
  <si>
    <t>Grand Total</t>
  </si>
  <si>
    <t>Services to be Disallowed</t>
  </si>
  <si>
    <t>Provider Overall Compliance</t>
  </si>
  <si>
    <t>Y+N</t>
  </si>
  <si>
    <t>% Compliance</t>
  </si>
  <si>
    <t xml:space="preserve">Program attests to having P&amp;P to conduct internal reviews of medical records on a regular basis in order to ensure that service documentation meets all County, State and Federal standards, and that all Short-Doyle Medi-Cal billing is substantiated. If the clinical documentation does not meet documentation standards as set forth in the current California State Department of Mental Health “Reasons for Recoupment” the P&amp;P indicates program responsibility and process for addressing corrections. </t>
  </si>
  <si>
    <t>Program attests to having an internal process to ensure that UM/UR due date and documentation requirements (UM/UR Auth forms) are completed as required. (CYF programs only).</t>
  </si>
  <si>
    <t>Program attests to having an internal process in place to address gaps in service delivery including re-engagement attempts and potential client discharge.</t>
  </si>
  <si>
    <t>Program attests to having an internal process in place when completing the Transition of Care Tool for referral for MCP services to ensure linkage completed for "closed loop".</t>
  </si>
  <si>
    <t>Chart Review Results</t>
  </si>
  <si>
    <t>Unit</t>
  </si>
  <si>
    <t>Subunits</t>
  </si>
  <si>
    <t>Contract #</t>
  </si>
  <si>
    <t>to be entered by reviewer</t>
  </si>
  <si>
    <t># of Disallowed Services</t>
  </si>
  <si>
    <t>Disallowance %</t>
  </si>
  <si>
    <t>Disallowed Services Cost</t>
  </si>
  <si>
    <t>Overall Compliance %</t>
  </si>
  <si>
    <t>Overall QIP Required?</t>
  </si>
  <si>
    <t>Billing QIP Required?</t>
  </si>
  <si>
    <r>
      <rPr>
        <b/>
        <sz val="12"/>
        <color rgb="FF000000"/>
        <rFont val="Arial"/>
        <family val="2"/>
      </rPr>
      <t>Overall Result:</t>
    </r>
    <r>
      <rPr>
        <sz val="12"/>
        <color rgb="FF000000"/>
        <rFont val="Arial"/>
        <family val="2"/>
      </rPr>
      <t xml:space="preserve">  Percentage represents number of yes response(s) divided by the total number of yes and no response(s).  N/A responses are not included.
</t>
    </r>
    <r>
      <rPr>
        <b/>
        <sz val="12"/>
        <color rgb="FF000000"/>
        <rFont val="Arial"/>
        <family val="2"/>
      </rPr>
      <t>Service Disallowance</t>
    </r>
    <r>
      <rPr>
        <sz val="12"/>
        <color rgb="FF000000"/>
        <rFont val="Arial"/>
        <family val="2"/>
      </rPr>
      <t xml:space="preserve"> rate is the number of disallowed services divided by the total number of services reviewed.  The disallowance rate does not include non-billable services or services that can be edited/corrected/claimed.  Recouped services are based on the DHCS Reasons for Recoupment and can be viewed on the DHCS website.
</t>
    </r>
    <r>
      <rPr>
        <b/>
        <sz val="12"/>
        <color rgb="FF000000"/>
        <rFont val="Arial"/>
        <family val="2"/>
      </rPr>
      <t>Disallowance Cost in Dollars:</t>
    </r>
    <r>
      <rPr>
        <sz val="12"/>
        <color rgb="FF000000"/>
        <rFont val="Arial"/>
        <family val="2"/>
      </rPr>
      <t xml:space="preserve"> The dollar amount for all claimed services that were disallowed during the review period. 
</t>
    </r>
    <r>
      <rPr>
        <b/>
        <sz val="12"/>
        <color rgb="FF000000"/>
        <rFont val="Arial"/>
        <family val="2"/>
      </rPr>
      <t>Disallowance Cost Percentage of Total Claimed Services:</t>
    </r>
    <r>
      <rPr>
        <sz val="12"/>
        <color rgb="FF000000"/>
        <rFont val="Arial"/>
        <family val="2"/>
      </rPr>
      <t xml:space="preserve"> The percentage of dollars disallowed divided by the total dollars claimed for services during the review period.
</t>
    </r>
    <r>
      <rPr>
        <b/>
        <sz val="12"/>
        <color rgb="FF000000"/>
        <rFont val="Arial"/>
        <family val="2"/>
      </rPr>
      <t xml:space="preserve"># Services in Compliance: </t>
    </r>
    <r>
      <rPr>
        <sz val="12"/>
        <color rgb="FF000000"/>
        <rFont val="Arial"/>
        <family val="2"/>
      </rPr>
      <t xml:space="preserve"> Counts all services with an compliance rate of 90% or higher</t>
    </r>
  </si>
  <si>
    <t xml:space="preserve">Quality Improvement Plan (QIP) Requirements  </t>
  </si>
  <si>
    <t>Prior year MRR Results and Quality Improvement Plan Comments:</t>
  </si>
  <si>
    <t>Strengths and Commendable Efforts</t>
  </si>
  <si>
    <t>Quality Improvement 
Recommendations</t>
  </si>
  <si>
    <t>Total Corrected Services and Disallowances by Server</t>
  </si>
  <si>
    <t>Services Reviewed</t>
  </si>
  <si>
    <t>Services Corrected</t>
  </si>
  <si>
    <t>Services Disallowed</t>
  </si>
  <si>
    <t>Amount Disallowed</t>
  </si>
  <si>
    <t>Category</t>
  </si>
  <si>
    <t>Total Compliance and Non Compliance</t>
  </si>
  <si>
    <t>Total in Compliance</t>
  </si>
  <si>
    <t>PN Notes Review</t>
  </si>
  <si>
    <t>Assessments</t>
  </si>
  <si>
    <t>IOP  PHP</t>
  </si>
  <si>
    <t>Totals</t>
  </si>
  <si>
    <t>Requirement</t>
  </si>
  <si>
    <t>Item</t>
  </si>
  <si>
    <t>Compliance %</t>
  </si>
  <si>
    <t>PROVIDER COMPLIANCE</t>
  </si>
  <si>
    <t>PROGRESS NOTES REVIEW</t>
  </si>
  <si>
    <t>ASSESSMENTS</t>
  </si>
  <si>
    <t>QUALITY OF CARE</t>
  </si>
  <si>
    <t>CSU  ESU</t>
  </si>
  <si>
    <t>Q -N</t>
  </si>
  <si>
    <t>Insurance</t>
  </si>
  <si>
    <t>Disallowed Requirement # Table:</t>
  </si>
  <si>
    <t>Reason for Correction Table:</t>
  </si>
  <si>
    <t>Medi Cal</t>
  </si>
  <si>
    <t>No Service Type</t>
  </si>
  <si>
    <t>B1 – Billing: Evidence of fraud, waste, abuse</t>
  </si>
  <si>
    <t>Incorrect date of service</t>
  </si>
  <si>
    <t>Medicare</t>
  </si>
  <si>
    <t>Mental Hlth Assessment</t>
  </si>
  <si>
    <t>B2 – Billing: Claim submitted for services during lock-out</t>
  </si>
  <si>
    <t>Medi-Medi</t>
  </si>
  <si>
    <t>Psych Eval with Med Svcs</t>
  </si>
  <si>
    <t>B3 – Billing: Missing documentation of allowable service</t>
  </si>
  <si>
    <t>Incorrect procedure code</t>
  </si>
  <si>
    <t>Other</t>
  </si>
  <si>
    <t>Psych Testing Eval</t>
  </si>
  <si>
    <t>B10 – Billing: Service not billable under Title 9</t>
  </si>
  <si>
    <t>Incorrect provider</t>
  </si>
  <si>
    <t>None</t>
  </si>
  <si>
    <t>Developmental Testing</t>
  </si>
  <si>
    <t>Incorrect time</t>
  </si>
  <si>
    <t>Neurobehavioral Status Exam</t>
  </si>
  <si>
    <t>Incorrect client</t>
  </si>
  <si>
    <t>Neuropsychological Testing Evaluation</t>
  </si>
  <si>
    <t>Incorrect unit/subunit</t>
  </si>
  <si>
    <t>Neuro/Psych Test Admin</t>
  </si>
  <si>
    <t>Incorrect location code</t>
  </si>
  <si>
    <t>Psych Test-Tech</t>
  </si>
  <si>
    <t>Duplicate entry</t>
  </si>
  <si>
    <t>Eval of Record for Assessment</t>
  </si>
  <si>
    <t>Units of time do not match progress notes</t>
  </si>
  <si>
    <t>Injection SQ/IM</t>
  </si>
  <si>
    <t>Multiple providers not clearly counted/described</t>
  </si>
  <si>
    <t>New Patient Med Service</t>
  </si>
  <si>
    <t>Services not within scope</t>
  </si>
  <si>
    <t>Oral Med Admin, 15min</t>
  </si>
  <si>
    <t>Meds Training and Support</t>
  </si>
  <si>
    <t>Family Psychotherapy W/Client</t>
  </si>
  <si>
    <t>Group Psychotherapy</t>
  </si>
  <si>
    <t>Mult Fam Group Psychotherapy</t>
  </si>
  <si>
    <t>Hypnotherapy</t>
  </si>
  <si>
    <t>Rehabilitation Svc</t>
  </si>
  <si>
    <t>Rehabilitation Grp</t>
  </si>
  <si>
    <t>Case Management</t>
  </si>
  <si>
    <t>Comm Based Wrap Svcs</t>
  </si>
  <si>
    <t>BH Prev Edu Svc Group Peer</t>
  </si>
  <si>
    <t>Self-Help/Peer Svcs Individual</t>
  </si>
  <si>
    <t>Interdiscp Team W/O MD</t>
  </si>
  <si>
    <t>Interdiscp Team by MD W/O Pt</t>
  </si>
  <si>
    <t>Plan Development</t>
  </si>
  <si>
    <t>Theraptic Beh Svcs-Assessment</t>
  </si>
  <si>
    <t>Theraptic Beh Svcs-Col</t>
  </si>
  <si>
    <t>Theraptic Beh Svcs-Direct</t>
  </si>
  <si>
    <t>Theraptic Beh Svcs-Pln Dev</t>
  </si>
  <si>
    <t>Intensive Care Coord ICC</t>
  </si>
  <si>
    <t>Therap Foster Care-TFC</t>
  </si>
  <si>
    <t>Interactive Complexity</t>
  </si>
  <si>
    <t>Sign Lang or Oral Interpret</t>
  </si>
  <si>
    <t>Crisis Interven Svc</t>
  </si>
  <si>
    <t>Mobile Crisis Svcs</t>
  </si>
  <si>
    <t>Mobile Crisis Mileage</t>
  </si>
  <si>
    <t>Mobile Crisis Transpt Time</t>
  </si>
  <si>
    <t>Crisis Stabilization ED</t>
  </si>
  <si>
    <t>Crisis Stabl-Urgent Care</t>
  </si>
  <si>
    <t>Crisis Residential</t>
  </si>
  <si>
    <t>Day Treatment</t>
  </si>
  <si>
    <t>Non-Bill Other Support Svc</t>
  </si>
  <si>
    <t>Non-Bill Services</t>
  </si>
  <si>
    <t>Case Mgmt Institution Inv</t>
  </si>
  <si>
    <t>Community Svcs</t>
  </si>
  <si>
    <t>JFS JFAST Evaluation</t>
  </si>
  <si>
    <t>JFS JFAST Comp Screening</t>
  </si>
  <si>
    <t>Program attests to having P&amp;P verifying that paid claims were provided to beneficiaries and that services were medically necessary. County and Contracted programs are expected to conduct regular Program Integrity activities on a continual basis and maintain records for audit purposes.(OPOH Section B)</t>
  </si>
  <si>
    <t xml:space="preserve">Program attest to having a P&amp;P for the provision of telehealth or telephone services which includes documented consent (written or verbal) specific to the provision of telehealth services prior to initial delivery of services.   </t>
  </si>
  <si>
    <t xml:space="preserve">Program attests that for clients whose primary language is something other than English, they provide informing materials and/or services to client in primary language.  </t>
  </si>
  <si>
    <t xml:space="preserve">Program attests to having an internal process that outcome measures are completed as required within timelines?  (For CYF/TAY: Child and Adolescent Needs and Strengths (CANS) and Pediatric Symptoms Checklist 35 (PSC-35), for AOA: RMQ, IMR, MORS, LOCUS) </t>
  </si>
  <si>
    <t xml:space="preserve">Program attests to having Notice of Adverse Benefit Determinations policy and procedure in place and are in compliance with requirements. </t>
  </si>
  <si>
    <t xml:space="preserve"> Program attests to having an internal process to maintain a staff signature log that is current and up to date. </t>
  </si>
  <si>
    <t>Program attests that the Youth Transition Self Evaluation (YTSE) form has been completed for CYF and TAY clients within one month of 16th birthday and at ages 17, 17 ½, 18 and annually thereafter until discharged.  (Form is scanned into EHR)</t>
  </si>
  <si>
    <t>PN 1</t>
  </si>
  <si>
    <r>
      <t>Is there any evidence of fraud, waste, or abuse? If yes, identify the claims in the Services Addendum Table</t>
    </r>
    <r>
      <rPr>
        <b/>
        <sz val="12"/>
        <color rgb="FFFF0000"/>
        <rFont val="Arial"/>
        <family val="2"/>
      </rPr>
      <t>*</t>
    </r>
    <r>
      <rPr>
        <b/>
        <sz val="12"/>
        <rFont val="Arial"/>
        <family val="2"/>
      </rPr>
      <t>.</t>
    </r>
  </si>
  <si>
    <t>PN 2</t>
  </si>
  <si>
    <r>
      <t>Is there documentation of a valid allowable service for every claim billed within the review period? (ie: no-show/cancelled appointment, no progress note, missing daily note if required). If no, identify the claims in the Services Addendum Table</t>
    </r>
    <r>
      <rPr>
        <b/>
        <sz val="12"/>
        <color rgb="FFFF0000"/>
        <rFont val="Arial"/>
        <family val="2"/>
      </rPr>
      <t>*</t>
    </r>
    <r>
      <rPr>
        <b/>
        <sz val="12"/>
        <color rgb="FF000000"/>
        <rFont val="Arial"/>
        <family val="2"/>
      </rPr>
      <t xml:space="preserve">.
</t>
    </r>
    <r>
      <rPr>
        <i/>
        <sz val="10"/>
        <color rgb="FF000000"/>
        <rFont val="Arial"/>
        <family val="2"/>
      </rPr>
      <t xml:space="preserve">CCR, title 9, section 1840.112(b)(3); BHIN 22-019; MHP Contract, Exhibit E, Attachment 1); CCR, title 22, section 51458.1(a)(3)(7). </t>
    </r>
  </si>
  <si>
    <t>PN 3</t>
  </si>
  <si>
    <r>
      <t>For all progress notes, did the service that was claimed (procedure code) match the service documented in the progress note? If no, identify the claims in the Services Addendum</t>
    </r>
    <r>
      <rPr>
        <sz val="12"/>
        <color rgb="FFFF0000"/>
        <rFont val="Arial"/>
        <family val="2"/>
      </rPr>
      <t>*</t>
    </r>
    <r>
      <rPr>
        <sz val="12"/>
        <color rgb="FF000000"/>
        <rFont val="Arial"/>
        <family val="2"/>
      </rPr>
      <t xml:space="preserve">.
</t>
    </r>
    <r>
      <rPr>
        <i/>
        <sz val="10"/>
        <color rgb="FF000000"/>
        <rFont val="Arial"/>
        <family val="2"/>
      </rPr>
      <t xml:space="preserve">
**Results in recoupment only when there is an overbilling** CCR title 9, sections 1840.316 - 1840.322, and 1810.440(c), MHP Contract; CCR, title 9, section 1840.112(b)(3); CCR, title 22, section 51458.1(a)(3).</t>
    </r>
  </si>
  <si>
    <t>PN 4</t>
  </si>
  <si>
    <t>Do all progress notes include required elements (date of service, service type, person contacted, location of service, contact type, evidence based practice (EBP), appointment type)?</t>
  </si>
  <si>
    <t>PN 5</t>
  </si>
  <si>
    <r>
      <rPr>
        <sz val="12"/>
        <color rgb="FF000000"/>
        <rFont val="Arial"/>
        <family val="2"/>
      </rPr>
      <t xml:space="preserve">All services provided involving more than one server, documentation evidences the clinically compelling or  medically necessary reason for more than one server and the unique clinical therapeutic intervention of each server. (Applies to group and individual services). 
</t>
    </r>
    <r>
      <rPr>
        <i/>
        <sz val="10"/>
        <color rgb="FF000000"/>
        <rFont val="Arial"/>
        <family val="2"/>
      </rPr>
      <t xml:space="preserve">CCR, title 9, section 1840.316(b)(2); Medi-Cal Billing Manual, Chapter 7, section 7.5.5; CCR, title 22, section 51458.1(a)(3). </t>
    </r>
  </si>
  <si>
    <t>PN 6</t>
  </si>
  <si>
    <r>
      <t>Are all documented services within the scope of practice of the provider? If no, identify the claims in the Services Addendum</t>
    </r>
    <r>
      <rPr>
        <sz val="12"/>
        <color rgb="FFFF0000"/>
        <rFont val="Arial"/>
        <family val="2"/>
      </rPr>
      <t>*</t>
    </r>
    <r>
      <rPr>
        <sz val="12"/>
        <color rgb="FF000000"/>
        <rFont val="Arial"/>
        <family val="2"/>
      </rPr>
      <t xml:space="preserve">.
</t>
    </r>
    <r>
      <rPr>
        <i/>
        <sz val="10"/>
        <color rgb="FF000000"/>
        <rFont val="Arial"/>
        <family val="2"/>
      </rPr>
      <t xml:space="preserve">
CCR, title 9, section 1840.314(d); BHIN 22-019</t>
    </r>
  </si>
  <si>
    <t>PN 7</t>
  </si>
  <si>
    <r>
      <rPr>
        <b/>
        <sz val="12"/>
        <color rgb="FF000000"/>
        <rFont val="Arial"/>
        <family val="2"/>
      </rPr>
      <t xml:space="preserve">Were all services billable according to Title 9; with no services claimed that were solely academic, vocational, recreation, socialization, transportation, clerical or payee related, no claiming time for no-shows, nonbillable activities or during lockout settings (e.g., psych hospitalization, Institution for Mental Disease (IMD) juvenile hall*, jail)? If no, identify the claims in the Services Addendum.
</t>
    </r>
    <r>
      <rPr>
        <i/>
        <sz val="10"/>
        <color rgb="FF000000"/>
        <rFont val="Arial"/>
        <family val="2"/>
      </rPr>
      <t xml:space="preserve">CCR, title 9, sections 1810.247, 1810.345(a), 1810.355(a)(2), 1830.205(b)(3), 1840.312(a-f) CCR, title 22, section 51458.1(a)(7). 
</t>
    </r>
    <r>
      <rPr>
        <b/>
        <sz val="12"/>
        <color rgb="FF000000"/>
        <rFont val="Arial"/>
        <family val="2"/>
      </rPr>
      <t xml:space="preserve">
Note: For dependent minors in juvenile detention, Medi-Cal services can be provided prior to disposition, if there is a plan to make the minor’s stay temporary </t>
    </r>
    <r>
      <rPr>
        <i/>
        <sz val="10"/>
        <color rgb="FF000000"/>
        <rFont val="Arial"/>
        <family val="2"/>
      </rPr>
      <t>(CCR, title 22, section 50273(c)(5)) and after adjudication for release into community (CCR, title 22, section 50273(c)(1)). 
CCR, title 9, chapter 11, section 1840.312(g-h); CCR, title 9, chapter 11, sections 1840.3601840.374; Code of Federal Regulations (CFR), title 42, part 435, sections 435.1008 435.1009; CFR, title 42, section 440.168; CCR, title 22, section 50273(a)(1-9); CCR, title 22, section 51458.1(a)(8); United States Code (USC), title 42, chapter 7, section 1396d, Code of Federal Regulations, title 42, sections 435.1009 – 435.1010; CCR, title 22, section 50273(a)(5-8), (c)(1, 5); title 22, section 51458.1(a)(8).</t>
    </r>
  </si>
  <si>
    <t>PN 8</t>
  </si>
  <si>
    <r>
      <rPr>
        <sz val="12"/>
        <color rgb="FF000000"/>
        <rFont val="Arial"/>
        <family val="2"/>
      </rPr>
      <t xml:space="preserve">Were progress notes finalized within 3 business days (with the exception of progress notes for crisis services, which shall be completed within 24 hours)?
</t>
    </r>
    <r>
      <rPr>
        <sz val="12"/>
        <color rgb="FFFF0000"/>
        <rFont val="Arial"/>
        <family val="2"/>
      </rPr>
      <t>*this will be marked out of compliance if majority of PNs during review period are F/A &gt;3 days (per server)</t>
    </r>
  </si>
  <si>
    <t>PN 9</t>
  </si>
  <si>
    <t xml:space="preserve">Do all progress notes for services provided by clinical trainees contain the appropriate co-signature by a licensed supervisors? </t>
  </si>
  <si>
    <t>PN 10</t>
  </si>
  <si>
    <r>
      <rPr>
        <sz val="12"/>
        <color rgb="FF000000"/>
        <rFont val="Arial"/>
        <family val="2"/>
      </rPr>
      <t xml:space="preserve">Are all progress notes signed (or the electronic equivalent) by the person providing the service? If no, identify the claims in the Services Addendum.
</t>
    </r>
    <r>
      <rPr>
        <sz val="10"/>
        <color rgb="FF000000"/>
        <rFont val="Arial"/>
        <family val="2"/>
      </rPr>
      <t xml:space="preserve">
</t>
    </r>
    <r>
      <rPr>
        <i/>
        <sz val="10"/>
        <color rgb="FF000000"/>
        <rFont val="Arial"/>
        <family val="2"/>
      </rPr>
      <t>MHP Contract; BHIN 23-068</t>
    </r>
  </si>
  <si>
    <t>PN 11</t>
  </si>
  <si>
    <t>PN 12</t>
  </si>
  <si>
    <t>PN 13</t>
  </si>
  <si>
    <t>PN 14</t>
  </si>
  <si>
    <t>Informed consent for psychotropic medication(s) is documented within MD notes when a medication is added or changed. If applicable, JV220 is present for CYF clients receiving medication.</t>
  </si>
  <si>
    <t>PN 15</t>
  </si>
  <si>
    <r>
      <rPr>
        <sz val="12"/>
        <color rgb="FF000000"/>
        <rFont val="Arial"/>
        <family val="2"/>
      </rPr>
      <t xml:space="preserve">Is the problem list being updated any time there is a relevant change to the beneficiary's condition and reflects the current client needs, including </t>
    </r>
    <r>
      <rPr>
        <sz val="12"/>
        <color rgb="FF000000"/>
        <rFont val="Arial"/>
        <family val="2"/>
      </rPr>
      <t>identified diagnoses</t>
    </r>
    <r>
      <rPr>
        <sz val="12"/>
        <color rgb="FF000000"/>
        <rFont val="Arial"/>
        <family val="2"/>
      </rPr>
      <t xml:space="preserve">, social determinants of health and/or z-codes? </t>
    </r>
    <r>
      <rPr>
        <sz val="12"/>
        <color rgb="FFFF0000"/>
        <rFont val="Arial"/>
        <family val="2"/>
      </rPr>
      <t xml:space="preserve"> </t>
    </r>
  </si>
  <si>
    <t>Progress Notes Review</t>
  </si>
  <si>
    <t xml:space="preserve">Does BHA covering the review period include documentation evidencing all required 7 Domains per BHIN 23-068. </t>
  </si>
  <si>
    <t>QC5</t>
  </si>
  <si>
    <t>A Transition Determination Plan has been completed in full  (mental health treatment interventions, responses, diagnosis and follow up) and signed by a licensed or registered/waivered mental health professional prior to clients discharge from the STRTP. (Section 15, a)</t>
  </si>
  <si>
    <t>Transition Determination Plan was offered to either the parent, guardian, or conservator as well as the Placing Agency.</t>
  </si>
  <si>
    <t xml:space="preserve">Evidence of Referral Record has been submitted and approved by Optum, and has matching dates on the EHR authorizations tab. </t>
  </si>
  <si>
    <t>TBS evidences Care Planning covering the review period which includes an Area of Need(s) is linked to target behaviors, frequency/duration/intensity and antecedents that were identified in the TBS BHA and support the need for TBS services prior to initial coaching session.</t>
  </si>
  <si>
    <t>The Care Plan covering the review period includes monthly objectives that are client specific, observable and measurable and indicate responsibility of client, parent/caregiver, coach and specialty mental health provider (SMHP)</t>
  </si>
  <si>
    <t>The Care Plan section covering the review period has documentation with specific client strengths that are applied to support client goals and objectives.</t>
  </si>
  <si>
    <t>The Care Planning section outlines a specific manner for assisting parents/caregivers with skills and strategies to provide continuity of care when the service is discontinued.</t>
  </si>
  <si>
    <t>TFC Care Planning documentation includes an Area of Need(s) documents functional impairments, client symptoms and behaviors indicating the need for TFC services and how interventions will assist the client to achieve client plan goals, improve functioning and assist child/youth to remain in family-like home in a community setting.</t>
  </si>
  <si>
    <t xml:space="preserve">Program has submitted an annual written weekly program schedule of IOP/PHP services to QA which identifies all required service activity components: psychotherapy, process groups, skill building groups, adjunctive therapies, and provider information. </t>
  </si>
  <si>
    <t>Findings by Category, all Servers</t>
  </si>
  <si>
    <t>Total Services Reviewed</t>
  </si>
  <si>
    <t>During the covered review period, the current Behavioral Health Assessment (BHA) was completed within appropriate timelines. This includes signature(s) of the service provider working within scope of practice, and date of signature.</t>
  </si>
  <si>
    <t>Program attests that they are in compliance with applicable Federal and State laws (including but not limited to 45 CFR, Americans with Disabilities Act, Patient Protection and Affordable Care Act, Medicaid/CHIP Final Rule) by providing the following information and materials to clients as part of the intake process (and/or annually, if required) and documenting within the client record: 
• Guide to Medi-Cal Healthcare Services brochure
• Advance Directive 
• Voter Registration 
• Language/Interpretation services and availability
• Grievance/Appeal process and brochure
• MHP Notice of Privacy Practices
• Provider List</t>
  </si>
  <si>
    <t>Y/N/NA</t>
  </si>
  <si>
    <t>Date</t>
  </si>
  <si>
    <t>PM name</t>
  </si>
  <si>
    <t>Address</t>
  </si>
  <si>
    <t>Re: Quality Assurance Program Review</t>
  </si>
  <si>
    <t>Dear PM,</t>
  </si>
  <si>
    <t>QA Specialist</t>
  </si>
  <si>
    <t>UR/QA Specialist</t>
  </si>
  <si>
    <t>CC:, QA Specialist</t>
  </si>
  <si>
    <t>CC:, COR</t>
  </si>
  <si>
    <t>Program Manager</t>
  </si>
  <si>
    <t>Program name</t>
  </si>
  <si>
    <t>Dear PM:</t>
  </si>
  <si>
    <t>I appreciate the time you spent in preparation for my recent review.  Enclosed is the medical record review report for your program. 
Your program’s scores can be found on the Quality Assurance Program Review Summary page. 
A Quality Improvement Plan (QIP) is required for the following criteria:  (1) overall score is less than 90%; or (2) the disallowance rate is higher than 5%.
If no Quality Improvement Plan is required, then no response is necessary.  If a Quality Improvement Plan is required, this will be indicated on the Quality Assurance Program Review Summary page. Please submit your Quality Improvement Plan addressing each category within ten (10) business days from the date of this letter.  Send your response to:</t>
  </si>
  <si>
    <t>County of San Diego – BHS QA Unit
QA Specialist name
QA Specialist Email</t>
  </si>
  <si>
    <t>Should you have any questions or require technical assistance, please contact me at (619) XXX-XXXX. Thank you for your cooperation and assistance.</t>
  </si>
  <si>
    <t>Sincerely,</t>
  </si>
  <si>
    <t>QA Specialist name</t>
  </si>
  <si>
    <t>CC:  QA Supervisor</t>
  </si>
  <si>
    <t>CC:  COR</t>
  </si>
  <si>
    <t>QAPR APPEAL INSTRUCTIONS</t>
  </si>
  <si>
    <t>APPEAL PROCESS</t>
  </si>
  <si>
    <t>Medi-Cal/ QI Billing Summary Report</t>
  </si>
  <si>
    <t>San Diego County Mental Health Services</t>
  </si>
  <si>
    <t>BHS  Quality Management has developed the following 2-level process for a provider appeal of a disallowed service(s) decision.  Please note that only disallowed services may be appealed.  Items out of compliance, but not disallowed should be discussed with the QM Specialist who conducted the review and elevated to the QA Supervisor if necessary.</t>
  </si>
  <si>
    <r>
      <t>1.</t>
    </r>
    <r>
      <rPr>
        <sz val="7"/>
        <rFont val="Arial"/>
        <family val="2"/>
      </rPr>
      <t xml:space="preserve">       </t>
    </r>
    <r>
      <rPr>
        <sz val="11"/>
        <rFont val="Arial"/>
        <family val="2"/>
      </rPr>
      <t xml:space="preserve"> QM Specialist will email the provider a formal written report outlining the results of their quality assurance program review within </t>
    </r>
    <r>
      <rPr>
        <u/>
        <sz val="11"/>
        <rFont val="Arial"/>
        <family val="2"/>
      </rPr>
      <t>30 days of review completion</t>
    </r>
    <r>
      <rPr>
        <sz val="11"/>
        <rFont val="Arial"/>
        <family val="2"/>
      </rPr>
      <t>.</t>
    </r>
  </si>
  <si>
    <r>
      <t>2.</t>
    </r>
    <r>
      <rPr>
        <sz val="7"/>
        <rFont val="Arial"/>
        <family val="2"/>
      </rPr>
      <t xml:space="preserve">       </t>
    </r>
    <r>
      <rPr>
        <sz val="11"/>
        <rFont val="Arial"/>
        <family val="2"/>
      </rPr>
      <t xml:space="preserve">Provider has </t>
    </r>
    <r>
      <rPr>
        <b/>
        <u/>
        <sz val="11"/>
        <rFont val="Arial"/>
        <family val="2"/>
      </rPr>
      <t>10 business days</t>
    </r>
    <r>
      <rPr>
        <u/>
        <sz val="11"/>
        <rFont val="Arial"/>
        <family val="2"/>
      </rPr>
      <t xml:space="preserve"> from the</t>
    </r>
    <r>
      <rPr>
        <b/>
        <u/>
        <sz val="11"/>
        <rFont val="Arial"/>
        <family val="2"/>
      </rPr>
      <t xml:space="preserve"> </t>
    </r>
    <r>
      <rPr>
        <u/>
        <sz val="11"/>
        <rFont val="Arial"/>
        <family val="2"/>
      </rPr>
      <t>date of the cover letter</t>
    </r>
    <r>
      <rPr>
        <sz val="11"/>
        <rFont val="Arial"/>
        <family val="2"/>
      </rPr>
      <t xml:space="preserve"> attached to the written report to request a first level appeal.</t>
    </r>
  </si>
  <si>
    <r>
      <t>3.</t>
    </r>
    <r>
      <rPr>
        <sz val="7"/>
        <rFont val="Arial"/>
        <family val="2"/>
      </rPr>
      <t xml:space="preserve">       </t>
    </r>
    <r>
      <rPr>
        <sz val="11"/>
        <rFont val="Arial"/>
        <family val="2"/>
      </rPr>
      <t>First level appeal must be in writing, specify which disallowed service(s) is being appealed, reason why, and include any supporting documentation from the medical record.  Appeal should be marked “confidential” and emailed directly to the Quality Management Behavioral Health Program Coordinator (BHPC).  Appeals emailed to the QM Specialist will not be accepted.</t>
    </r>
  </si>
  <si>
    <r>
      <t>4.</t>
    </r>
    <r>
      <rPr>
        <sz val="7"/>
        <rFont val="Arial"/>
        <family val="2"/>
      </rPr>
      <t xml:space="preserve">       </t>
    </r>
    <r>
      <rPr>
        <sz val="11"/>
        <rFont val="Arial"/>
        <family val="2"/>
      </rPr>
      <t xml:space="preserve">First level appeal decision will be made within </t>
    </r>
    <r>
      <rPr>
        <u/>
        <sz val="11"/>
        <rFont val="Arial"/>
        <family val="2"/>
      </rPr>
      <t>7 business days from receipt of appeal letter</t>
    </r>
    <r>
      <rPr>
        <sz val="11"/>
        <rFont val="Arial"/>
        <family val="2"/>
      </rPr>
      <t>.  Provider will be informed of this decision in writing.</t>
    </r>
  </si>
  <si>
    <r>
      <t>5.</t>
    </r>
    <r>
      <rPr>
        <sz val="7"/>
        <rFont val="Arial"/>
        <family val="2"/>
      </rPr>
      <t xml:space="preserve">       </t>
    </r>
    <r>
      <rPr>
        <sz val="11"/>
        <rFont val="Arial"/>
        <family val="2"/>
      </rPr>
      <t xml:space="preserve">Should provider disagree with first level decision, provider </t>
    </r>
    <r>
      <rPr>
        <u/>
        <sz val="11"/>
        <rFont val="Arial"/>
        <family val="2"/>
      </rPr>
      <t>has 7 business days from receipt of written decision</t>
    </r>
    <r>
      <rPr>
        <sz val="11"/>
        <rFont val="Arial"/>
        <family val="2"/>
      </rPr>
      <t xml:space="preserve"> to request a second level appeal.  Second level appeal must be in writing, specify which disallowed service(s) is being appealed from first level decision, and reason why, and supporting documentation.  Appeal should be marked “confidential” and emailed directly to the Quality Improvement Unit Administrator.</t>
    </r>
  </si>
  <si>
    <r>
      <t>6.</t>
    </r>
    <r>
      <rPr>
        <sz val="7"/>
        <rFont val="Arial"/>
        <family val="2"/>
      </rPr>
      <t xml:space="preserve">       </t>
    </r>
    <r>
      <rPr>
        <sz val="11"/>
        <rFont val="Arial"/>
        <family val="2"/>
      </rPr>
      <t xml:space="preserve">Second level appeal decision will be made </t>
    </r>
    <r>
      <rPr>
        <u/>
        <sz val="11"/>
        <rFont val="Arial"/>
        <family val="2"/>
      </rPr>
      <t>within 7 business days from receipt of appeal letter.</t>
    </r>
    <r>
      <rPr>
        <sz val="11"/>
        <rFont val="Arial"/>
        <family val="2"/>
      </rPr>
      <t xml:space="preserve"> Provider will be informed of this decision in writing.</t>
    </r>
  </si>
  <si>
    <t>Email address for Quality Improvement BHPC:</t>
  </si>
  <si>
    <t>jill.michalski@sdcounty.ca.gov</t>
  </si>
  <si>
    <t>Any questions regarding this procedure may be directed to QA Behavioral Health Program Coordinator at 619-206-0320 or email to jill.michalski@sdcounty.ca.gov</t>
  </si>
  <si>
    <t>Total Disallowances</t>
  </si>
  <si>
    <t>Pass,Fail,NA</t>
  </si>
  <si>
    <t>After adding/updating data in the Progress Note Review tab, click on Data &gt; Refresh All to refresh these tables.</t>
  </si>
  <si>
    <t>Review Period</t>
  </si>
  <si>
    <r>
      <t xml:space="preserve">San Diego County Behavioral Health Services is responsible for the quality management and improvement functions of its Behavioral Health System of Care.  The Quality Assurance Unit is delegated the responsibility for implementing quality improvement activities according to all applicable Short Doyle/Medi-Cal and medical necessity requirements, as well as other relevant state and federal regulations.
BHS complete medical records include both paper and electronic documents and use both manual and electronic processes. If compliance issues are identified, QA may request supporting paper documents and the program will have until the close of business (COB) on the day of the QAPR exit interview to provide evidence to QA supporting compliance. Evidence will not be accepted if submitted after this timeline.
I will contact you on </t>
    </r>
    <r>
      <rPr>
        <b/>
        <sz val="11"/>
        <rFont val="Arial"/>
        <family val="2"/>
      </rPr>
      <t>XX/XX/XX</t>
    </r>
    <r>
      <rPr>
        <sz val="11"/>
        <rFont val="Arial"/>
        <family val="2"/>
      </rPr>
      <t xml:space="preserve"> with the QAPR tool and Program Attestation. You have </t>
    </r>
    <r>
      <rPr>
        <b/>
        <sz val="11"/>
        <rFont val="Arial"/>
        <family val="2"/>
      </rPr>
      <t>10 business</t>
    </r>
    <r>
      <rPr>
        <sz val="11"/>
        <rFont val="Arial"/>
        <family val="2"/>
      </rPr>
      <t xml:space="preserve"> days to complete the Attestation. Day one will be the following business day after you receive the tool ant attestation. The due date to submit your QAPR Program Attestation will be on </t>
    </r>
    <r>
      <rPr>
        <b/>
        <sz val="11"/>
        <rFont val="Arial"/>
        <family val="2"/>
      </rPr>
      <t>XX/XX/XX</t>
    </r>
    <r>
      <rPr>
        <sz val="11"/>
        <rFont val="Arial"/>
        <family val="2"/>
      </rPr>
      <t xml:space="preserve">.  I have scheduled the Quality Assurance Program Review exit conference on </t>
    </r>
    <r>
      <rPr>
        <b/>
        <sz val="11"/>
        <rFont val="Arial"/>
        <family val="2"/>
      </rPr>
      <t xml:space="preserve">XX/XX/XX  </t>
    </r>
    <r>
      <rPr>
        <sz val="11"/>
        <rFont val="Arial"/>
        <family val="2"/>
      </rPr>
      <t xml:space="preserve">at </t>
    </r>
    <r>
      <rPr>
        <b/>
        <sz val="11"/>
        <rFont val="Arial"/>
        <family val="2"/>
      </rPr>
      <t>00:00 AM/PM</t>
    </r>
    <r>
      <rPr>
        <sz val="11"/>
        <rFont val="Arial"/>
        <family val="2"/>
      </rPr>
      <t xml:space="preserve">. On the day of the exit conference, if your program requires a pharmaceutical review, please ensure that your medical staff will be available to review your pharmaceutical and medication practices.  A copy of the review tool is enclosed.
Thank you for your cooperation and assistance.  It is much appreciated.
Sincerely,
</t>
    </r>
  </si>
  <si>
    <t>Total</t>
  </si>
  <si>
    <t>Total w/Provider Compliance</t>
  </si>
  <si>
    <t>Disallowance Rate</t>
  </si>
  <si>
    <t>Services Reviewd</t>
  </si>
  <si>
    <t>Progress Notes</t>
  </si>
  <si>
    <t>FY</t>
  </si>
  <si>
    <t>Provider Name</t>
  </si>
  <si>
    <t>Reviewer 1</t>
  </si>
  <si>
    <t>Letter Sent</t>
  </si>
  <si>
    <t>Req Billing Summary</t>
  </si>
  <si>
    <t>Rec Billing Summary</t>
  </si>
  <si>
    <t>Review Scheduled</t>
  </si>
  <si>
    <t>Svc Disallowed</t>
  </si>
  <si>
    <t>Total $ Claimed</t>
  </si>
  <si>
    <t>CTRP</t>
  </si>
  <si>
    <t>IOP - PHP</t>
  </si>
  <si>
    <t>24/25</t>
  </si>
  <si>
    <t xml:space="preserve">Program attests to having an internal A/OA Quarterly Utilization Review Committee (URC) process that is  documented and records maintained, providing a quarterly review of  a minimum of 5 clients (AOA programs only) </t>
  </si>
  <si>
    <t>Progress Report to Child Family Wellbeing Services form is completed and updated within appropriate timelines and form indicates that CANS were shared with CFWB, or reason documented why not. (CYF only)</t>
  </si>
  <si>
    <t>For clients diagnosed with a co-occurring substance use disorder, does documentation in the medical record evidence specific integrated mental health treatment approaches and/or referrals, when appropriate?</t>
  </si>
  <si>
    <t xml:space="preserve">One of the following conditions has been met by the Youth opened to TBS:  
-	Youth is at risk for emergency psychiatric hospitalization as one possible treatment options, though not necessarily the only treatment option OR has had at least one emergency psychiatric hospitalization in the past 24 months
-	Youth is being placed in or considered for placement in a group home facility of RCL 12 or above/STRTP or is in a locked treatment faciliity for the treatment of mental health needs 
-	Youth may need out of home placement, a higher level of residential or acute care
-	Youth is transitioning to a lower level of care and needs TBS to support the transition
-	Youth has previously received TBS while a member of the certified class
-	Class membership criteria as listed above has not been established by maximum 30- calendar day unplanned contact is requested due to urgent or emergency conditions that jeopardize child/youth current living arrangement 
</t>
  </si>
  <si>
    <t>MSE: Is there a Mental Status Exam completed along with current Mental Health Assessment which has been completed in full, within scope of practice, by a licensed/waivered/registered clinician.</t>
  </si>
  <si>
    <t xml:space="preserve">Are all applicable diagnoses (ICD-10 and/or MH Z-codes), including any substance use disorders, present and consistent with the information noted in the assessment? *Diagnostic impression and included diagnoses must be completed within scope of practice by a licensed/waivered/registered clinician. </t>
  </si>
  <si>
    <t>For clients with identified risk for safety issues, does documentation in the medical record evidence assessment and clinical monitoring appropriate to level of risk?</t>
  </si>
  <si>
    <t>Do the medical records include evidence of care coordination across providers, agencies, county systems (e.g. child and family wellbeing(CFWB) and Behavioral Health (BH)), significant support person(s) and/or between delivery systems (Managed Care Plan (MCP) and Mental Health Plan (MHP))?</t>
  </si>
  <si>
    <t>If receiving ICC, TFC and/or IHBS services do the client records contain documentation that a Child and Family Team (CFT) meeting have occurred every 90 days?
**If CFT meeting timelines are not met, does chart include documentation of reasons for postponement and efforts to reschedule CFT meetings? (CYF only)</t>
  </si>
  <si>
    <r>
      <t xml:space="preserve">Admission Statements are completed, signed and final approved within 5 calendar days of admission (date of admission counts as day one) by Head of Service or Acting Head of Service. </t>
    </r>
    <r>
      <rPr>
        <b/>
        <sz val="12"/>
        <color rgb="FF000000"/>
        <rFont val="Arial"/>
        <family val="2"/>
      </rPr>
      <t xml:space="preserve">(Section 9, a) </t>
    </r>
  </si>
  <si>
    <t xml:space="preserve"> Client Plans contain the client's anticipated length of stay. (10, a, #1)</t>
  </si>
  <si>
    <t>The Client Plans contain one or more goals that support the rapid and successful transition of the child back to community based mental health care. (Section 10, a, #3)</t>
  </si>
  <si>
    <t xml:space="preserve">For clients not prescribed psychotropic medication, the clients courses of treatment have been reviewed and documented by a psychiatrist at minimum every 90 days. (Section 12, d) </t>
  </si>
  <si>
    <t xml:space="preserve">If the clients have been prescribed medication, a psychiatric assessment has been completed including a screening to determine whether there are medical complications that may contribute to the child's mental health condition. (Section 12, b) </t>
  </si>
  <si>
    <t>For clients prescribed psychotropic medication, the prescribing physician has documented a Medication Management service at intake and then at minimum every 45 days thereafter.  (Section 12, c)</t>
  </si>
  <si>
    <t xml:space="preserve">For clients prescribed psychotropic medication, each medication progress note during this review period includes a statement that the prescribing physician has considered the goals and objectives of the client plan, and medication prescribed is consistent with this plan. (Section 12, c, #5) </t>
  </si>
  <si>
    <t>Program attests to having an internal process to ensure that the Coordination with Primary Care Physicians and Behavioral Health Form is completed within 30 days of assignment and evidences coordination with (fax cover sheet, progress note, etc.), or documented reason why not completed. (Form and evidence is scanned into EHR)</t>
  </si>
  <si>
    <t>Client #</t>
  </si>
  <si>
    <t>A5</t>
  </si>
  <si>
    <t xml:space="preserve">For services that require a formal client plan, the client plan is completed and final approved within required timeline for service type/service line or at minimum annually. 
BHIN 23-068 </t>
  </si>
  <si>
    <t>CRTP</t>
  </si>
  <si>
    <t xml:space="preserve">CRT Programs </t>
  </si>
  <si>
    <t>Is there a daily note or progress note entered each day?</t>
  </si>
  <si>
    <t>COR:</t>
  </si>
  <si>
    <t>Comments/Additional Program Explanation</t>
  </si>
  <si>
    <r>
      <t xml:space="preserve">Initial Client Plans were completed and final approved within 10 days of program assignment (date of assignment counts as day one) and contain all required signatures (by a Licensed Mental Health Clinician, Head of Service, or waivered/registered professional, or reason documented why not signed or final approved. (Section 10, a)  
</t>
    </r>
    <r>
      <rPr>
        <i/>
        <sz val="12"/>
        <color rgb="FF000000"/>
        <rFont val="Arial"/>
        <family val="2"/>
      </rPr>
      <t>*Plans of care can be documented in PN and will push through all notes, a standalone plan is not required to meet compliance. Updates can be confirmed by updating this section.</t>
    </r>
  </si>
  <si>
    <t xml:space="preserve">The client plans have been reviewed or revised by a member of the mental health program staff at minimum every 30 calendar days (Indicated by revise/review function on Client Plan or never billable note). (Section 10, a, #6) </t>
  </si>
  <si>
    <t>1. 
2. 
3. 
4. 
5.</t>
  </si>
  <si>
    <r>
      <t xml:space="preserve">Refer to the comments section at the bottom of each category for QA Reviewer feedback.
1.  A QIP is required if the Overall Result is below 90% or if disallowance rate exceeds 5%. The QIP shall include the Billing Summary Form. A QIP may also be requested at the discretion of the QA Specialist for any noted deficiencies/trends identified in the review.  
2.  If the Overall Result is below 80%, the QA Specialist conducting your review will follow up three months after QIP approval to collect evidence demonstrating that the QIP has assisted in improved compliance.
3.  Any services listed on the Services Changes Summary Form shall be corrected on the Services Change Summary Form and submitted to QA </t>
    </r>
    <r>
      <rPr>
        <b/>
        <sz val="12"/>
        <color rgb="FF000000"/>
        <rFont val="Arial"/>
        <family val="2"/>
      </rPr>
      <t xml:space="preserve">within 10 buisness days </t>
    </r>
    <r>
      <rPr>
        <sz val="12"/>
        <color rgb="FF000000"/>
        <rFont val="Arial"/>
        <family val="2"/>
      </rPr>
      <t xml:space="preserve">of receipt of QAPR. A copy of the Void/Replace Request form sent to Mental Health Billing Unit shall be submitted to QA along with the Billing Summary, if applicable.
4.  Quality Improvement Plans are due to the QA Unit within 10 business days of receipt of the final QAPR report. </t>
    </r>
  </si>
  <si>
    <t xml:space="preserve">Program attests that if a client is eligible for IHBS an authorization for IHBS has been established? (CYF programs only)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</si>
</sst>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164" formatCode="mm/dd/yy;@"/>
    <numFmt numFmtId="165" formatCode="0;\-0;;@"/>
    <numFmt numFmtId="166" formatCode="mm/dd/yy"/>
    <numFmt numFmtId="167" formatCode="_([$$-409]* #,##0.00_);_([$$-409]* \(#,##0.00\);_([$$-409]* &quot;-&quot;??_);_(@_)"/>
    <numFmt numFmtId="168" formatCode="m/d/yy;@"/>
    <numFmt numFmtId="169" formatCode="&quot;$&quot;#,##0.00"/>
    <numFmt numFmtId="170" formatCode="[$-409]mmmm\ d\,\ yyyy;@"/>
  </numFmts>
  <fonts count="49" x14ac:knownFonts="1">
    <font>
      <sz val="11"/>
      <color theme="1"/>
      <name val="Aptos Narrow"/>
      <family val="2"/>
      <scheme val="minor"/>
    </font>
    <font>
      <sz val="11"/>
      <color theme="1"/>
      <name val="Aptos Narrow"/>
      <family val="2"/>
      <scheme val="minor"/>
    </font>
    <font>
      <b/>
      <sz val="11"/>
      <color theme="1"/>
      <name val="Aptos Narrow"/>
      <family val="2"/>
      <scheme val="minor"/>
    </font>
    <font>
      <sz val="10"/>
      <name val="Arial"/>
      <family val="2"/>
    </font>
    <font>
      <b/>
      <sz val="11"/>
      <name val="Arial"/>
      <family val="2"/>
    </font>
    <font>
      <sz val="11"/>
      <name val="Arial"/>
      <family val="2"/>
    </font>
    <font>
      <b/>
      <sz val="12"/>
      <name val="Arial"/>
      <family val="2"/>
    </font>
    <font>
      <b/>
      <sz val="10"/>
      <name val="Arial"/>
      <family val="2"/>
    </font>
    <font>
      <sz val="12"/>
      <name val="Arial"/>
      <family val="2"/>
    </font>
    <font>
      <sz val="14"/>
      <name val="Arial"/>
      <family val="2"/>
    </font>
    <font>
      <sz val="12"/>
      <color rgb="FF000000"/>
      <name val="Arial"/>
      <family val="2"/>
    </font>
    <font>
      <b/>
      <sz val="12"/>
      <color rgb="FF000000"/>
      <name val="Arial"/>
      <family val="2"/>
    </font>
    <font>
      <sz val="12"/>
      <color rgb="FFFF0000"/>
      <name val="Arial"/>
      <family val="2"/>
    </font>
    <font>
      <sz val="11"/>
      <name val="Aptos Narrow"/>
      <family val="2"/>
      <scheme val="minor"/>
    </font>
    <font>
      <sz val="10"/>
      <color rgb="FF00B050"/>
      <name val="Arial"/>
      <family val="2"/>
    </font>
    <font>
      <strike/>
      <sz val="12"/>
      <color rgb="FFFF0000"/>
      <name val="Arial"/>
      <family val="2"/>
    </font>
    <font>
      <sz val="11"/>
      <color rgb="FF00B050"/>
      <name val="Aptos Narrow"/>
      <family val="2"/>
      <scheme val="minor"/>
    </font>
    <font>
      <sz val="12"/>
      <color theme="0"/>
      <name val="Arial"/>
      <family val="2"/>
    </font>
    <font>
      <i/>
      <sz val="10"/>
      <color rgb="FF000000"/>
      <name val="Arial"/>
      <family val="2"/>
    </font>
    <font>
      <sz val="10"/>
      <color rgb="FF000000"/>
      <name val="Arial"/>
      <family val="2"/>
    </font>
    <font>
      <sz val="12"/>
      <color rgb="FF00B050"/>
      <name val="Arial"/>
      <family val="2"/>
    </font>
    <font>
      <b/>
      <sz val="18"/>
      <color rgb="FF000000"/>
      <name val="Arial"/>
      <family val="2"/>
    </font>
    <font>
      <b/>
      <sz val="18"/>
      <name val="Arial"/>
      <family val="2"/>
    </font>
    <font>
      <sz val="11"/>
      <color rgb="FF404040"/>
      <name val="Arial"/>
      <family val="2"/>
    </font>
    <font>
      <sz val="11"/>
      <color theme="1"/>
      <name val="Arial"/>
      <family val="2"/>
    </font>
    <font>
      <b/>
      <sz val="11"/>
      <color rgb="FF404040"/>
      <name val="Arial"/>
      <family val="2"/>
    </font>
    <font>
      <b/>
      <sz val="11"/>
      <color theme="1"/>
      <name val="Arial"/>
      <family val="2"/>
    </font>
    <font>
      <b/>
      <sz val="11"/>
      <color theme="7" tint="-0.249977111117893"/>
      <name val="Arial"/>
      <family val="2"/>
    </font>
    <font>
      <sz val="10"/>
      <color rgb="FFFF0000"/>
      <name val="Arial"/>
      <family val="2"/>
    </font>
    <font>
      <i/>
      <sz val="12"/>
      <name val="Arial"/>
      <family val="2"/>
    </font>
    <font>
      <b/>
      <sz val="10"/>
      <color theme="1"/>
      <name val="Arial"/>
      <family val="2"/>
    </font>
    <font>
      <sz val="10"/>
      <name val="Arial"/>
      <family val="2"/>
    </font>
    <font>
      <b/>
      <sz val="11"/>
      <name val="Calibri"/>
      <family val="2"/>
    </font>
    <font>
      <sz val="11"/>
      <name val="Calibri"/>
      <family val="2"/>
    </font>
    <font>
      <b/>
      <sz val="12"/>
      <color rgb="FFFF0000"/>
      <name val="Arial"/>
      <family val="2"/>
    </font>
    <font>
      <sz val="12"/>
      <color theme="1"/>
      <name val="Arial"/>
      <family val="2"/>
    </font>
    <font>
      <b/>
      <sz val="12"/>
      <color theme="1"/>
      <name val="Arial"/>
      <family val="2"/>
    </font>
    <font>
      <b/>
      <sz val="8"/>
      <name val="Arial"/>
      <family val="2"/>
    </font>
    <font>
      <sz val="9"/>
      <name val="Arial"/>
      <family val="2"/>
    </font>
    <font>
      <sz val="10"/>
      <color theme="0"/>
      <name val="Arial"/>
      <family val="2"/>
    </font>
    <font>
      <b/>
      <sz val="14"/>
      <name val="Arial"/>
      <family val="2"/>
    </font>
    <font>
      <sz val="7"/>
      <name val="Arial"/>
      <family val="2"/>
    </font>
    <font>
      <u/>
      <sz val="11"/>
      <name val="Arial"/>
      <family val="2"/>
    </font>
    <font>
      <b/>
      <u/>
      <sz val="11"/>
      <name val="Arial"/>
      <family val="2"/>
    </font>
    <font>
      <sz val="12"/>
      <color theme="1"/>
      <name val="Aptos Narrow"/>
      <family val="2"/>
      <scheme val="minor"/>
    </font>
    <font>
      <sz val="10"/>
      <color indexed="8"/>
      <name val="Arial"/>
      <family val="2"/>
    </font>
    <font>
      <b/>
      <sz val="10"/>
      <color indexed="8"/>
      <name val="Arial"/>
      <family val="2"/>
    </font>
    <font>
      <sz val="11"/>
      <color indexed="8"/>
      <name val="Calibri"/>
      <family val="2"/>
    </font>
    <font>
      <i/>
      <sz val="12"/>
      <color rgb="FF000000"/>
      <name val="Arial"/>
      <family val="2"/>
    </font>
  </fonts>
  <fills count="30">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rgb="FFFFFFFF"/>
        <bgColor rgb="FF000000"/>
      </patternFill>
    </fill>
    <fill>
      <patternFill patternType="solid">
        <fgColor rgb="FFC5D9F1"/>
        <bgColor rgb="FF000000"/>
      </patternFill>
    </fill>
    <fill>
      <patternFill patternType="solid">
        <fgColor rgb="FFFFFF00"/>
        <bgColor indexed="64"/>
      </patternFill>
    </fill>
    <fill>
      <patternFill patternType="solid">
        <fgColor rgb="FFF2F2F2"/>
        <bgColor indexed="64"/>
      </patternFill>
    </fill>
    <fill>
      <patternFill patternType="solid">
        <fgColor rgb="FFD6DCE4"/>
        <bgColor indexed="64"/>
      </patternFill>
    </fill>
    <fill>
      <patternFill patternType="solid">
        <fgColor rgb="FF92D05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theme="4" tint="0.79998168889431442"/>
      </patternFill>
    </fill>
    <fill>
      <patternFill patternType="solid">
        <fgColor rgb="FFFFE0E0"/>
        <bgColor indexed="64"/>
      </patternFill>
    </fill>
    <fill>
      <patternFill patternType="solid">
        <fgColor theme="4" tint="0.79998168889431442"/>
        <bgColor indexed="64"/>
      </patternFill>
    </fill>
    <fill>
      <patternFill patternType="solid">
        <fgColor theme="0" tint="-0.14999847407452621"/>
        <bgColor theme="0" tint="-0.14999847407452621"/>
      </patternFill>
    </fill>
    <fill>
      <patternFill patternType="solid">
        <fgColor rgb="FF92D050"/>
        <bgColor theme="0" tint="-0.14999847407452621"/>
      </patternFill>
    </fill>
    <fill>
      <patternFill patternType="solid">
        <fgColor theme="0" tint="-0.14999847407452621"/>
        <bgColor indexed="64"/>
      </patternFill>
    </fill>
    <fill>
      <patternFill patternType="solid">
        <fgColor theme="3" tint="0.749992370372631"/>
        <bgColor rgb="FF000000"/>
      </patternFill>
    </fill>
    <fill>
      <patternFill patternType="solid">
        <fgColor theme="3" tint="0.749992370372631"/>
        <bgColor indexed="64"/>
      </patternFill>
    </fill>
    <fill>
      <patternFill patternType="solid">
        <fgColor theme="3" tint="0.89999084444715716"/>
        <bgColor indexed="64"/>
      </patternFill>
    </fill>
    <fill>
      <patternFill patternType="solid">
        <fgColor theme="5" tint="0.39997558519241921"/>
        <bgColor indexed="64"/>
      </patternFill>
    </fill>
    <fill>
      <patternFill patternType="solid">
        <fgColor rgb="FFE3F12F"/>
        <bgColor indexed="0"/>
      </patternFill>
    </fill>
    <fill>
      <patternFill patternType="solid">
        <fgColor indexed="43"/>
        <bgColor indexed="64"/>
      </patternFill>
    </fill>
    <fill>
      <patternFill patternType="solid">
        <fgColor indexed="22"/>
        <bgColor indexed="0"/>
      </patternFill>
    </fill>
    <fill>
      <patternFill patternType="solid">
        <fgColor rgb="FFB8D3EF"/>
        <bgColor indexed="64"/>
      </patternFill>
    </fill>
    <fill>
      <patternFill patternType="solid">
        <fgColor rgb="FFA6C9EC"/>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rgb="FF000000"/>
      </right>
      <top/>
      <bottom style="thin">
        <color indexed="64"/>
      </bottom>
      <diagonal/>
    </border>
    <border>
      <left/>
      <right style="thin">
        <color rgb="FF000000"/>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right style="thin">
        <color indexed="64"/>
      </right>
      <top style="thin">
        <color rgb="FF000000"/>
      </top>
      <bottom style="thin">
        <color rgb="FF000000"/>
      </bottom>
      <diagonal/>
    </border>
  </borders>
  <cellStyleXfs count="7">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xf numFmtId="0" fontId="31" fillId="0" borderId="0"/>
    <xf numFmtId="0" fontId="45" fillId="0" borderId="0"/>
    <xf numFmtId="0" fontId="45" fillId="0" borderId="0"/>
  </cellStyleXfs>
  <cellXfs count="466">
    <xf numFmtId="0" fontId="0" fillId="0" borderId="0" xfId="0"/>
    <xf numFmtId="0" fontId="5" fillId="0" borderId="1" xfId="3" applyFont="1" applyBorder="1" applyAlignment="1">
      <alignment horizontal="left" vertical="center"/>
    </xf>
    <xf numFmtId="0" fontId="5" fillId="2" borderId="1" xfId="3" applyFont="1" applyFill="1" applyBorder="1" applyAlignment="1">
      <alignment vertical="center"/>
    </xf>
    <xf numFmtId="0" fontId="3" fillId="0" borderId="0" xfId="3"/>
    <xf numFmtId="0" fontId="4" fillId="2" borderId="2" xfId="3" applyFont="1" applyFill="1" applyBorder="1" applyAlignment="1">
      <alignment horizontal="left" vertical="center"/>
    </xf>
    <xf numFmtId="0" fontId="5" fillId="2" borderId="3" xfId="3" applyFont="1" applyFill="1" applyBorder="1"/>
    <xf numFmtId="0" fontId="4" fillId="2" borderId="4" xfId="3" applyFont="1" applyFill="1" applyBorder="1" applyAlignment="1">
      <alignment horizontal="left" vertical="center"/>
    </xf>
    <xf numFmtId="9" fontId="4" fillId="0" borderId="1" xfId="3" applyNumberFormat="1" applyFont="1" applyBorder="1" applyAlignment="1">
      <alignment horizontal="center" vertical="center"/>
    </xf>
    <xf numFmtId="0" fontId="5" fillId="2" borderId="4" xfId="3" applyFont="1" applyFill="1" applyBorder="1"/>
    <xf numFmtId="0" fontId="5" fillId="0" borderId="1" xfId="3" applyFont="1" applyBorder="1" applyAlignment="1">
      <alignment horizontal="center" vertical="center"/>
    </xf>
    <xf numFmtId="0" fontId="4" fillId="2" borderId="1" xfId="3" applyFont="1" applyFill="1" applyBorder="1" applyAlignment="1">
      <alignment horizontal="center" vertical="center"/>
    </xf>
    <xf numFmtId="0" fontId="5" fillId="0" borderId="1" xfId="3" applyFont="1" applyBorder="1"/>
    <xf numFmtId="0" fontId="5" fillId="0" borderId="1" xfId="3" applyFont="1" applyBorder="1" applyAlignment="1" applyProtection="1">
      <alignment horizontal="center" vertical="center"/>
      <protection locked="0"/>
    </xf>
    <xf numFmtId="9" fontId="5" fillId="0" borderId="1" xfId="3" applyNumberFormat="1" applyFont="1" applyBorder="1"/>
    <xf numFmtId="0" fontId="5" fillId="3" borderId="1" xfId="3" applyFont="1" applyFill="1" applyBorder="1"/>
    <xf numFmtId="0" fontId="5" fillId="4" borderId="1" xfId="3" applyFont="1" applyFill="1" applyBorder="1" applyAlignment="1">
      <alignment horizontal="center" vertical="center"/>
    </xf>
    <xf numFmtId="0" fontId="4" fillId="0" borderId="1" xfId="3" applyFont="1" applyBorder="1" applyAlignment="1">
      <alignment horizontal="right" vertical="center"/>
    </xf>
    <xf numFmtId="0" fontId="3" fillId="0" borderId="0" xfId="3" applyAlignment="1">
      <alignment horizontal="center" vertical="center"/>
    </xf>
    <xf numFmtId="0" fontId="6" fillId="0" borderId="0" xfId="3" applyFont="1" applyAlignment="1" applyProtection="1">
      <alignment horizontal="center" vertical="center"/>
      <protection locked="0"/>
    </xf>
    <xf numFmtId="0" fontId="7" fillId="0" borderId="0" xfId="3" applyFont="1" applyAlignment="1">
      <alignment horizontal="center" vertical="center"/>
    </xf>
    <xf numFmtId="0" fontId="8" fillId="0" borderId="0" xfId="3" applyFont="1" applyAlignment="1">
      <alignment horizontal="center" vertical="center"/>
    </xf>
    <xf numFmtId="165" fontId="8" fillId="0" borderId="0" xfId="3" applyNumberFormat="1" applyFont="1" applyAlignment="1" applyProtection="1">
      <alignment horizontal="center" vertical="center"/>
      <protection locked="0"/>
    </xf>
    <xf numFmtId="165" fontId="9" fillId="5" borderId="0" xfId="3" applyNumberFormat="1" applyFont="1" applyFill="1" applyAlignment="1">
      <alignment horizontal="center" vertical="center"/>
    </xf>
    <xf numFmtId="166" fontId="8" fillId="5" borderId="0" xfId="3" applyNumberFormat="1" applyFont="1" applyFill="1" applyAlignment="1">
      <alignment horizontal="center" vertical="center"/>
    </xf>
    <xf numFmtId="0" fontId="8" fillId="0" borderId="0" xfId="3" applyFont="1" applyAlignment="1">
      <alignment horizontal="center" vertical="center" wrapText="1"/>
    </xf>
    <xf numFmtId="0" fontId="8" fillId="0" borderId="0" xfId="0" applyFont="1"/>
    <xf numFmtId="0" fontId="8" fillId="0" borderId="1" xfId="0" applyFont="1" applyBorder="1"/>
    <xf numFmtId="0" fontId="9" fillId="6" borderId="1" xfId="0" applyFont="1" applyFill="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8" fillId="0" borderId="4" xfId="0" applyFont="1" applyBorder="1"/>
    <xf numFmtId="0" fontId="8" fillId="8" borderId="1" xfId="0" applyFont="1" applyFill="1" applyBorder="1"/>
    <xf numFmtId="0" fontId="8" fillId="8" borderId="4" xfId="0" applyFont="1" applyFill="1" applyBorder="1"/>
    <xf numFmtId="0" fontId="3" fillId="0" borderId="0" xfId="0" applyFont="1"/>
    <xf numFmtId="0" fontId="2" fillId="0" borderId="1" xfId="0" applyFont="1" applyBorder="1"/>
    <xf numFmtId="0" fontId="8" fillId="0" borderId="0" xfId="0" applyFont="1" applyAlignment="1">
      <alignment horizontal="left" wrapText="1"/>
    </xf>
    <xf numFmtId="0" fontId="8" fillId="3" borderId="1" xfId="0" applyFont="1" applyFill="1" applyBorder="1" applyAlignment="1">
      <alignment horizontal="center" vertical="center"/>
    </xf>
    <xf numFmtId="0" fontId="14" fillId="0" borderId="1" xfId="0" applyFont="1" applyBorder="1" applyAlignment="1">
      <alignment horizontal="center" vertical="center" wrapText="1"/>
    </xf>
    <xf numFmtId="0" fontId="8" fillId="3" borderId="1" xfId="0" applyFont="1" applyFill="1" applyBorder="1" applyAlignment="1">
      <alignment horizontal="center" vertical="center" wrapText="1"/>
    </xf>
    <xf numFmtId="0" fontId="8" fillId="0" borderId="0" xfId="0" applyFont="1" applyAlignment="1">
      <alignment horizontal="left"/>
    </xf>
    <xf numFmtId="0" fontId="7" fillId="0" borderId="0" xfId="3" applyFont="1" applyAlignment="1" applyProtection="1">
      <alignment vertical="center"/>
      <protection locked="0"/>
    </xf>
    <xf numFmtId="0" fontId="2" fillId="9" borderId="1" xfId="0" applyFont="1" applyFill="1" applyBorder="1"/>
    <xf numFmtId="0" fontId="8" fillId="0" borderId="1" xfId="0" applyFont="1" applyBorder="1" applyAlignment="1">
      <alignment horizontal="center" vertical="center"/>
    </xf>
    <xf numFmtId="0" fontId="9" fillId="9" borderId="1" xfId="0" applyFont="1" applyFill="1" applyBorder="1" applyAlignment="1" applyProtection="1">
      <alignment horizontal="center" vertical="center" wrapText="1"/>
      <protection locked="0"/>
    </xf>
    <xf numFmtId="167" fontId="5" fillId="0" borderId="0" xfId="3" applyNumberFormat="1" applyFont="1" applyAlignment="1" applyProtection="1">
      <alignment vertical="top" wrapText="1"/>
      <protection locked="0"/>
    </xf>
    <xf numFmtId="0" fontId="5" fillId="0" borderId="0" xfId="1" applyNumberFormat="1" applyFont="1" applyFill="1" applyBorder="1" applyAlignment="1" applyProtection="1">
      <alignment horizontal="left" vertical="top" wrapText="1"/>
      <protection locked="0"/>
    </xf>
    <xf numFmtId="0" fontId="5" fillId="0" borderId="0" xfId="3" applyFont="1" applyAlignment="1" applyProtection="1">
      <alignment horizontal="left" vertical="top" wrapText="1"/>
      <protection locked="0"/>
    </xf>
    <xf numFmtId="2" fontId="5" fillId="0" borderId="0" xfId="3" applyNumberFormat="1" applyFont="1" applyAlignment="1" applyProtection="1">
      <alignment horizontal="center" vertical="top" wrapText="1"/>
      <protection locked="0"/>
    </xf>
    <xf numFmtId="0" fontId="8" fillId="0" borderId="2" xfId="0" applyFont="1" applyBorder="1" applyAlignment="1">
      <alignment horizontal="center" vertical="center"/>
    </xf>
    <xf numFmtId="0" fontId="8" fillId="0" borderId="1" xfId="0" applyFont="1" applyBorder="1" applyAlignment="1">
      <alignment horizontal="center" vertical="center" wrapText="1"/>
    </xf>
    <xf numFmtId="0" fontId="16" fillId="0" borderId="0" xfId="0" applyFont="1"/>
    <xf numFmtId="0" fontId="0" fillId="0" borderId="1" xfId="0" applyBorder="1"/>
    <xf numFmtId="0" fontId="17" fillId="0" borderId="0" xfId="0" applyFont="1" applyAlignment="1">
      <alignment horizontal="left" wrapText="1"/>
    </xf>
    <xf numFmtId="0" fontId="8" fillId="0" borderId="0" xfId="0" applyFont="1" applyAlignment="1">
      <alignment horizontal="center"/>
    </xf>
    <xf numFmtId="14" fontId="8" fillId="0" borderId="0" xfId="0" applyNumberFormat="1" applyFont="1"/>
    <xf numFmtId="167" fontId="8" fillId="0" borderId="0" xfId="0" applyNumberFormat="1" applyFont="1" applyAlignment="1">
      <alignment horizontal="center"/>
    </xf>
    <xf numFmtId="0" fontId="8" fillId="0" borderId="0" xfId="0" applyFont="1" applyAlignment="1">
      <alignment wrapText="1"/>
    </xf>
    <xf numFmtId="0" fontId="21" fillId="10" borderId="9" xfId="0" applyFont="1" applyFill="1" applyBorder="1" applyAlignment="1">
      <alignment vertical="center"/>
    </xf>
    <xf numFmtId="0" fontId="21" fillId="10" borderId="10" xfId="0" applyFont="1" applyFill="1" applyBorder="1" applyAlignment="1">
      <alignment vertical="center"/>
    </xf>
    <xf numFmtId="0" fontId="21" fillId="10" borderId="10" xfId="0" applyFont="1" applyFill="1" applyBorder="1" applyAlignment="1">
      <alignment horizontal="center" vertical="center"/>
    </xf>
    <xf numFmtId="0" fontId="23" fillId="11" borderId="11" xfId="3" applyFont="1" applyFill="1" applyBorder="1" applyAlignment="1">
      <alignment horizontal="center" vertical="center" wrapText="1"/>
    </xf>
    <xf numFmtId="2" fontId="23" fillId="11" borderId="11" xfId="3" applyNumberFormat="1" applyFont="1" applyFill="1" applyBorder="1" applyAlignment="1">
      <alignment horizontal="center" vertical="center" wrapText="1"/>
    </xf>
    <xf numFmtId="0" fontId="24" fillId="11" borderId="11" xfId="3" applyFont="1" applyFill="1" applyBorder="1" applyAlignment="1">
      <alignment horizontal="center" vertical="center" wrapText="1"/>
    </xf>
    <xf numFmtId="1" fontId="5" fillId="0" borderId="1" xfId="3" applyNumberFormat="1" applyFont="1" applyBorder="1" applyAlignment="1" applyProtection="1">
      <alignment horizontal="center" vertical="top" wrapText="1"/>
      <protection locked="0"/>
    </xf>
    <xf numFmtId="0" fontId="5" fillId="0" borderId="1" xfId="3" applyFont="1" applyBorder="1" applyAlignment="1" applyProtection="1">
      <alignment horizontal="center" vertical="top" wrapText="1"/>
      <protection locked="0"/>
    </xf>
    <xf numFmtId="14" fontId="5" fillId="0" borderId="1" xfId="3" applyNumberFormat="1" applyFont="1" applyBorder="1" applyAlignment="1" applyProtection="1">
      <alignment horizontal="center" vertical="top" wrapText="1"/>
      <protection locked="0"/>
    </xf>
    <xf numFmtId="167" fontId="5" fillId="0" borderId="1" xfId="3" applyNumberFormat="1" applyFont="1" applyBorder="1" applyAlignment="1" applyProtection="1">
      <alignment vertical="top" wrapText="1"/>
      <protection locked="0"/>
    </xf>
    <xf numFmtId="0" fontId="5" fillId="0" borderId="1" xfId="1" applyNumberFormat="1" applyFont="1" applyFill="1" applyBorder="1" applyAlignment="1" applyProtection="1">
      <alignment horizontal="left" vertical="top" wrapText="1"/>
      <protection locked="0"/>
    </xf>
    <xf numFmtId="0" fontId="5" fillId="0" borderId="1" xfId="3" applyFont="1" applyBorder="1" applyAlignment="1" applyProtection="1">
      <alignment horizontal="left" vertical="top" wrapText="1"/>
      <protection locked="0"/>
    </xf>
    <xf numFmtId="0" fontId="8" fillId="0" borderId="1" xfId="0" applyFont="1" applyBorder="1" applyAlignment="1" applyProtection="1">
      <alignment horizontal="left" vertical="top" wrapText="1"/>
      <protection locked="0"/>
    </xf>
    <xf numFmtId="166" fontId="5" fillId="0" borderId="1" xfId="3" applyNumberFormat="1" applyFont="1" applyBorder="1" applyAlignment="1" applyProtection="1">
      <alignment horizontal="center" vertical="top" wrapText="1"/>
      <protection locked="0"/>
    </xf>
    <xf numFmtId="2" fontId="5" fillId="0" borderId="1" xfId="3" applyNumberFormat="1" applyFont="1" applyBorder="1" applyAlignment="1" applyProtection="1">
      <alignment horizontal="center" vertical="top" wrapText="1"/>
      <protection locked="0"/>
    </xf>
    <xf numFmtId="1" fontId="5" fillId="0" borderId="1" xfId="3" quotePrefix="1" applyNumberFormat="1" applyFont="1" applyBorder="1" applyAlignment="1" applyProtection="1">
      <alignment horizontal="center" vertical="top" wrapText="1"/>
      <protection locked="0"/>
    </xf>
    <xf numFmtId="0" fontId="25" fillId="11" borderId="1" xfId="3" applyFont="1" applyFill="1" applyBorder="1" applyAlignment="1">
      <alignment horizontal="center" vertical="center" wrapText="1"/>
    </xf>
    <xf numFmtId="0" fontId="25" fillId="0" borderId="1" xfId="3" applyFont="1" applyBorder="1" applyAlignment="1">
      <alignment horizontal="center" vertical="center" wrapText="1"/>
    </xf>
    <xf numFmtId="0" fontId="25" fillId="12" borderId="1" xfId="3" applyFont="1" applyFill="1" applyBorder="1" applyAlignment="1">
      <alignment horizontal="center" vertical="center" wrapText="1"/>
    </xf>
    <xf numFmtId="0" fontId="0" fillId="9" borderId="0" xfId="0" applyFill="1"/>
    <xf numFmtId="0" fontId="0" fillId="12" borderId="1" xfId="0" applyFill="1" applyBorder="1"/>
    <xf numFmtId="9" fontId="0" fillId="12" borderId="1" xfId="0" applyNumberFormat="1" applyFill="1" applyBorder="1"/>
    <xf numFmtId="0" fontId="0" fillId="9" borderId="1" xfId="0" applyFill="1" applyBorder="1"/>
    <xf numFmtId="9" fontId="0" fillId="0" borderId="0" xfId="0" applyNumberFormat="1"/>
    <xf numFmtId="0" fontId="25" fillId="11" borderId="1" xfId="3" applyFont="1" applyFill="1" applyBorder="1" applyAlignment="1">
      <alignment horizontal="center" vertical="top" wrapText="1"/>
    </xf>
    <xf numFmtId="9" fontId="0" fillId="0" borderId="1" xfId="0" applyNumberFormat="1" applyBorder="1"/>
    <xf numFmtId="9" fontId="0" fillId="9" borderId="0" xfId="0" applyNumberFormat="1" applyFill="1"/>
    <xf numFmtId="2" fontId="27" fillId="11" borderId="1" xfId="3" applyNumberFormat="1" applyFont="1" applyFill="1" applyBorder="1" applyAlignment="1">
      <alignment horizontal="center" vertical="center" wrapText="1"/>
    </xf>
    <xf numFmtId="0" fontId="27" fillId="11" borderId="1" xfId="3" applyFont="1" applyFill="1" applyBorder="1" applyAlignment="1">
      <alignment horizontal="center" vertical="center" wrapText="1"/>
    </xf>
    <xf numFmtId="0" fontId="7" fillId="0" borderId="1" xfId="0" applyFont="1" applyBorder="1" applyAlignment="1">
      <alignment horizontal="center"/>
    </xf>
    <xf numFmtId="1" fontId="0" fillId="0" borderId="1" xfId="0" applyNumberFormat="1" applyBorder="1"/>
    <xf numFmtId="0" fontId="0" fillId="0" borderId="0" xfId="0" applyAlignment="1">
      <alignment horizontal="left" vertical="top"/>
    </xf>
    <xf numFmtId="14" fontId="0" fillId="0" borderId="0" xfId="0" applyNumberFormat="1" applyAlignment="1">
      <alignment horizontal="left" vertical="top" wrapText="1"/>
    </xf>
    <xf numFmtId="0" fontId="0" fillId="0" borderId="0" xfId="0" applyAlignment="1">
      <alignment horizontal="left" vertical="top" wrapText="1"/>
    </xf>
    <xf numFmtId="0" fontId="8" fillId="0" borderId="0" xfId="0" applyFont="1" applyAlignment="1">
      <alignment horizontal="left" vertical="top"/>
    </xf>
    <xf numFmtId="0" fontId="0" fillId="14" borderId="2" xfId="0" applyFill="1" applyBorder="1" applyAlignment="1">
      <alignment horizontal="left" vertical="center"/>
    </xf>
    <xf numFmtId="0" fontId="0" fillId="14" borderId="3" xfId="0" applyFill="1" applyBorder="1" applyAlignment="1">
      <alignment horizontal="left" vertical="center"/>
    </xf>
    <xf numFmtId="0" fontId="0" fillId="14" borderId="4" xfId="0" applyFill="1" applyBorder="1" applyAlignment="1">
      <alignment horizontal="left" vertical="center" wrapText="1"/>
    </xf>
    <xf numFmtId="168" fontId="8" fillId="14" borderId="1" xfId="0" applyNumberFormat="1" applyFont="1" applyFill="1" applyBorder="1" applyAlignment="1">
      <alignment horizontal="left" vertical="center"/>
    </xf>
    <xf numFmtId="3" fontId="0" fillId="14" borderId="2" xfId="0" applyNumberFormat="1" applyFill="1" applyBorder="1" applyAlignment="1">
      <alignment horizontal="left" vertical="center"/>
    </xf>
    <xf numFmtId="3" fontId="0" fillId="14" borderId="3" xfId="0" applyNumberFormat="1" applyFill="1" applyBorder="1" applyAlignment="1">
      <alignment horizontal="left" vertical="center"/>
    </xf>
    <xf numFmtId="3" fontId="0" fillId="14" borderId="4" xfId="0" applyNumberFormat="1" applyFill="1" applyBorder="1" applyAlignment="1">
      <alignment horizontal="left" vertical="center" wrapText="1"/>
    </xf>
    <xf numFmtId="0" fontId="0" fillId="0" borderId="13" xfId="0" applyBorder="1"/>
    <xf numFmtId="3" fontId="0" fillId="0" borderId="0" xfId="0" applyNumberFormat="1" applyAlignment="1">
      <alignment horizontal="left" vertical="top"/>
    </xf>
    <xf numFmtId="0" fontId="28" fillId="0" borderId="0" xfId="0" applyFont="1" applyAlignment="1">
      <alignment horizontal="left" vertical="top"/>
    </xf>
    <xf numFmtId="0" fontId="29" fillId="9" borderId="1" xfId="0" applyFont="1" applyFill="1" applyBorder="1" applyAlignment="1">
      <alignment horizontal="left" vertical="top"/>
    </xf>
    <xf numFmtId="0" fontId="8" fillId="9" borderId="1" xfId="0" applyFont="1" applyFill="1" applyBorder="1" applyAlignment="1">
      <alignment horizontal="left" vertical="top"/>
    </xf>
    <xf numFmtId="3" fontId="0" fillId="9" borderId="1" xfId="0" applyNumberFormat="1" applyFill="1" applyBorder="1" applyAlignment="1">
      <alignment horizontal="left" vertical="top"/>
    </xf>
    <xf numFmtId="0" fontId="0" fillId="9" borderId="1" xfId="0" applyFill="1" applyBorder="1" applyAlignment="1">
      <alignment horizontal="left" vertical="top"/>
    </xf>
    <xf numFmtId="14" fontId="0" fillId="9" borderId="1" xfId="0" applyNumberFormat="1" applyFill="1" applyBorder="1" applyAlignment="1">
      <alignment horizontal="left" vertical="top" wrapText="1"/>
    </xf>
    <xf numFmtId="0" fontId="28" fillId="9" borderId="1" xfId="0" applyFont="1" applyFill="1" applyBorder="1" applyAlignment="1">
      <alignment horizontal="left" vertical="top"/>
    </xf>
    <xf numFmtId="0" fontId="7" fillId="0" borderId="0" xfId="0" applyFont="1" applyAlignment="1">
      <alignment horizontal="left" vertical="top"/>
    </xf>
    <xf numFmtId="0" fontId="30" fillId="15" borderId="1" xfId="0" applyFont="1" applyFill="1" applyBorder="1" applyAlignment="1">
      <alignment horizontal="left" vertical="top" wrapText="1"/>
    </xf>
    <xf numFmtId="0" fontId="0" fillId="0" borderId="0" xfId="0" applyAlignment="1">
      <alignment wrapText="1"/>
    </xf>
    <xf numFmtId="1" fontId="0" fillId="0" borderId="0" xfId="0" applyNumberFormat="1"/>
    <xf numFmtId="0" fontId="6" fillId="0" borderId="0" xfId="0" applyFont="1" applyAlignment="1">
      <alignment horizontal="center" vertical="top"/>
    </xf>
    <xf numFmtId="0" fontId="0" fillId="0" borderId="0" xfId="0" pivotButton="1"/>
    <xf numFmtId="0" fontId="0" fillId="0" borderId="1" xfId="0" pivotButton="1" applyBorder="1" applyAlignment="1">
      <alignment wrapText="1"/>
    </xf>
    <xf numFmtId="0" fontId="7" fillId="0" borderId="0" xfId="3" applyFont="1" applyAlignment="1">
      <alignment horizontal="left" vertical="center"/>
    </xf>
    <xf numFmtId="0" fontId="7" fillId="0" borderId="0" xfId="3" applyFont="1" applyAlignment="1" applyProtection="1">
      <alignment horizontal="center" vertical="center"/>
      <protection locked="0"/>
    </xf>
    <xf numFmtId="0" fontId="8" fillId="0" borderId="0" xfId="3" applyFont="1"/>
    <xf numFmtId="0" fontId="8" fillId="5" borderId="1" xfId="3" applyFont="1" applyFill="1" applyBorder="1" applyAlignment="1">
      <alignment horizontal="center" vertical="center"/>
    </xf>
    <xf numFmtId="0" fontId="8" fillId="0" borderId="1" xfId="3" applyFont="1" applyBorder="1" applyAlignment="1">
      <alignment horizontal="center" vertical="center"/>
    </xf>
    <xf numFmtId="0" fontId="8" fillId="3" borderId="1" xfId="3" applyFont="1" applyFill="1" applyBorder="1" applyAlignment="1">
      <alignment horizontal="center" vertical="center"/>
    </xf>
    <xf numFmtId="0" fontId="3" fillId="0" borderId="0" xfId="0" applyFont="1" applyAlignment="1">
      <alignment horizontal="left" wrapText="1"/>
    </xf>
    <xf numFmtId="0" fontId="0" fillId="0" borderId="0" xfId="0" applyAlignment="1">
      <alignment horizontal="left" wrapText="1"/>
    </xf>
    <xf numFmtId="168" fontId="8" fillId="14" borderId="1" xfId="0" applyNumberFormat="1" applyFont="1" applyFill="1" applyBorder="1"/>
    <xf numFmtId="0" fontId="0" fillId="0" borderId="1" xfId="0" applyBorder="1" applyAlignment="1">
      <alignment horizontal="center"/>
    </xf>
    <xf numFmtId="168" fontId="8" fillId="0" borderId="0" xfId="0" applyNumberFormat="1" applyFont="1"/>
    <xf numFmtId="0" fontId="0" fillId="0" borderId="0" xfId="0" applyAlignment="1">
      <alignment horizontal="center"/>
    </xf>
    <xf numFmtId="0" fontId="0" fillId="0" borderId="0" xfId="0" applyAlignment="1">
      <alignment horizontal="left"/>
    </xf>
    <xf numFmtId="3" fontId="8" fillId="9" borderId="1" xfId="0" applyNumberFormat="1" applyFont="1" applyFill="1" applyBorder="1" applyAlignment="1">
      <alignment horizontal="left"/>
    </xf>
    <xf numFmtId="9" fontId="8" fillId="16" borderId="1" xfId="0" applyNumberFormat="1" applyFont="1" applyFill="1" applyBorder="1" applyAlignment="1">
      <alignment horizontal="center" vertical="center"/>
    </xf>
    <xf numFmtId="0" fontId="8" fillId="6" borderId="1" xfId="0" applyFont="1" applyFill="1" applyBorder="1" applyAlignment="1">
      <alignment horizontal="center" vertical="center"/>
    </xf>
    <xf numFmtId="0" fontId="8" fillId="6" borderId="1" xfId="0" applyFont="1" applyFill="1" applyBorder="1" applyAlignment="1" applyProtection="1">
      <alignment horizontal="center" vertical="top"/>
      <protection locked="0"/>
    </xf>
    <xf numFmtId="0" fontId="8" fillId="0" borderId="0" xfId="0" applyFont="1" applyAlignment="1">
      <alignment vertical="top"/>
    </xf>
    <xf numFmtId="0" fontId="6" fillId="0" borderId="2" xfId="0" applyFont="1" applyBorder="1" applyAlignment="1">
      <alignment vertical="top"/>
    </xf>
    <xf numFmtId="0" fontId="8" fillId="0" borderId="3" xfId="0" applyFont="1" applyBorder="1" applyAlignment="1">
      <alignment vertical="top"/>
    </xf>
    <xf numFmtId="0" fontId="0" fillId="0" borderId="3" xfId="0" applyBorder="1"/>
    <xf numFmtId="0" fontId="6" fillId="0" borderId="2" xfId="0" applyFont="1" applyBorder="1"/>
    <xf numFmtId="0" fontId="0" fillId="0" borderId="4" xfId="0" applyBorder="1"/>
    <xf numFmtId="0" fontId="30" fillId="15" borderId="1" xfId="0" applyFont="1" applyFill="1" applyBorder="1"/>
    <xf numFmtId="0" fontId="30" fillId="15" borderId="1" xfId="0" applyFont="1" applyFill="1" applyBorder="1" applyAlignment="1">
      <alignment horizontal="center" wrapText="1"/>
    </xf>
    <xf numFmtId="0" fontId="30" fillId="15" borderId="1" xfId="0" applyFont="1" applyFill="1" applyBorder="1" applyAlignment="1">
      <alignment horizontal="right" wrapText="1"/>
    </xf>
    <xf numFmtId="0" fontId="30" fillId="0" borderId="11" xfId="0" applyFont="1" applyBorder="1" applyAlignment="1">
      <alignment wrapText="1"/>
    </xf>
    <xf numFmtId="0" fontId="0" fillId="18" borderId="17" xfId="0" applyFill="1" applyBorder="1" applyAlignment="1">
      <alignment horizontal="center"/>
    </xf>
    <xf numFmtId="44" fontId="0" fillId="18" borderId="17" xfId="0" applyNumberFormat="1" applyFill="1" applyBorder="1"/>
    <xf numFmtId="0" fontId="3" fillId="19" borderId="17" xfId="0" applyFont="1" applyFill="1" applyBorder="1"/>
    <xf numFmtId="0" fontId="0" fillId="20" borderId="1" xfId="0" applyFill="1" applyBorder="1" applyAlignment="1">
      <alignment horizontal="center"/>
    </xf>
    <xf numFmtId="44" fontId="0" fillId="0" borderId="1" xfId="0" applyNumberFormat="1" applyBorder="1"/>
    <xf numFmtId="0" fontId="3" fillId="12" borderId="1" xfId="0" applyFont="1" applyFill="1" applyBorder="1"/>
    <xf numFmtId="0" fontId="0" fillId="0" borderId="1" xfId="0" applyBorder="1" applyAlignment="1">
      <alignment horizontal="center" wrapText="1"/>
    </xf>
    <xf numFmtId="0" fontId="0" fillId="18" borderId="1" xfId="0" applyFill="1" applyBorder="1" applyAlignment="1">
      <alignment horizontal="center"/>
    </xf>
    <xf numFmtId="44" fontId="0" fillId="18" borderId="1" xfId="0" applyNumberFormat="1" applyFill="1" applyBorder="1"/>
    <xf numFmtId="0" fontId="0" fillId="0" borderId="21" xfId="0" applyBorder="1" applyAlignment="1">
      <alignment horizontal="center"/>
    </xf>
    <xf numFmtId="44" fontId="0" fillId="0" borderId="21" xfId="0" applyNumberFormat="1" applyBorder="1"/>
    <xf numFmtId="0" fontId="30" fillId="15" borderId="1" xfId="0" applyFont="1" applyFill="1" applyBorder="1" applyAlignment="1">
      <alignment horizontal="left"/>
    </xf>
    <xf numFmtId="0" fontId="30" fillId="15" borderId="1" xfId="0" applyFont="1" applyFill="1" applyBorder="1" applyAlignment="1">
      <alignment horizontal="center"/>
    </xf>
    <xf numFmtId="44" fontId="0" fillId="0" borderId="0" xfId="0" applyNumberFormat="1"/>
    <xf numFmtId="0" fontId="6" fillId="13" borderId="2" xfId="0" applyFont="1" applyFill="1" applyBorder="1"/>
    <xf numFmtId="0" fontId="6" fillId="13" borderId="3" xfId="0" applyFont="1" applyFill="1" applyBorder="1"/>
    <xf numFmtId="0" fontId="6" fillId="13" borderId="3" xfId="0" applyFont="1" applyFill="1" applyBorder="1" applyAlignment="1">
      <alignment horizontal="right"/>
    </xf>
    <xf numFmtId="0" fontId="6" fillId="13" borderId="3" xfId="0" applyFont="1" applyFill="1" applyBorder="1" applyAlignment="1">
      <alignment horizontal="center"/>
    </xf>
    <xf numFmtId="0" fontId="6" fillId="13" borderId="4" xfId="0" applyFont="1" applyFill="1" applyBorder="1" applyAlignment="1">
      <alignment horizontal="right" vertical="center"/>
    </xf>
    <xf numFmtId="9" fontId="8" fillId="0" borderId="1" xfId="3" applyNumberFormat="1" applyFont="1" applyBorder="1" applyAlignment="1">
      <alignment horizontal="center" vertical="center" wrapText="1"/>
    </xf>
    <xf numFmtId="9" fontId="8" fillId="5" borderId="17" xfId="2" applyFont="1" applyFill="1" applyBorder="1" applyAlignment="1">
      <alignment horizontal="center" vertical="center" wrapText="1"/>
    </xf>
    <xf numFmtId="9" fontId="8" fillId="5" borderId="1" xfId="2" applyFont="1" applyFill="1" applyBorder="1" applyAlignment="1">
      <alignment horizontal="center" vertical="center" wrapText="1"/>
    </xf>
    <xf numFmtId="9" fontId="8" fillId="5" borderId="21" xfId="2" applyFont="1" applyFill="1" applyBorder="1" applyAlignment="1">
      <alignment horizontal="center" vertical="center" wrapText="1"/>
    </xf>
    <xf numFmtId="9" fontId="8" fillId="0" borderId="1" xfId="0" applyNumberFormat="1" applyFont="1" applyBorder="1" applyAlignment="1">
      <alignment horizontal="center" vertical="center"/>
    </xf>
    <xf numFmtId="0" fontId="4" fillId="2" borderId="1" xfId="3" applyFont="1" applyFill="1" applyBorder="1" applyAlignment="1">
      <alignment vertical="center"/>
    </xf>
    <xf numFmtId="0" fontId="8" fillId="7" borderId="1" xfId="0" applyFont="1" applyFill="1" applyBorder="1" applyAlignment="1">
      <alignment horizontal="center" vertical="center"/>
    </xf>
    <xf numFmtId="0" fontId="8" fillId="0" borderId="0" xfId="0" applyFont="1" applyAlignment="1">
      <alignment horizontal="center" vertical="center"/>
    </xf>
    <xf numFmtId="0" fontId="0" fillId="9" borderId="4" xfId="0" applyFill="1" applyBorder="1"/>
    <xf numFmtId="0" fontId="7" fillId="0" borderId="0" xfId="3" applyFont="1"/>
    <xf numFmtId="0" fontId="7" fillId="0" borderId="0" xfId="3" applyFont="1" applyAlignment="1">
      <alignment horizontal="center"/>
    </xf>
    <xf numFmtId="0" fontId="32" fillId="0" borderId="0" xfId="4" applyFont="1" applyAlignment="1">
      <alignment vertical="center"/>
    </xf>
    <xf numFmtId="0" fontId="33" fillId="0" borderId="0" xfId="4" applyFont="1" applyAlignment="1">
      <alignment vertical="center" wrapText="1"/>
    </xf>
    <xf numFmtId="0" fontId="33" fillId="0" borderId="0" xfId="4" applyFont="1" applyAlignment="1">
      <alignment vertical="center"/>
    </xf>
    <xf numFmtId="168" fontId="0" fillId="0" borderId="1" xfId="0" applyNumberFormat="1" applyBorder="1"/>
    <xf numFmtId="4" fontId="25" fillId="11" borderId="1" xfId="3" applyNumberFormat="1" applyFont="1" applyFill="1" applyBorder="1" applyAlignment="1">
      <alignment horizontal="center" vertical="center" wrapText="1"/>
    </xf>
    <xf numFmtId="4" fontId="0" fillId="0" borderId="1" xfId="0" applyNumberFormat="1" applyBorder="1"/>
    <xf numFmtId="0" fontId="8" fillId="3" borderId="0" xfId="0" applyFont="1" applyFill="1" applyAlignment="1">
      <alignment horizontal="center" vertical="center"/>
    </xf>
    <xf numFmtId="0" fontId="23" fillId="0" borderId="1" xfId="3" applyFont="1" applyBorder="1" applyAlignment="1">
      <alignment horizontal="center" vertical="center" wrapText="1"/>
    </xf>
    <xf numFmtId="0" fontId="25" fillId="12" borderId="18" xfId="3" applyFont="1" applyFill="1" applyBorder="1" applyAlignment="1">
      <alignment horizontal="center" vertical="center" wrapText="1"/>
    </xf>
    <xf numFmtId="0" fontId="0" fillId="0" borderId="19" xfId="0" applyBorder="1"/>
    <xf numFmtId="0" fontId="0" fillId="0" borderId="20" xfId="0" applyBorder="1"/>
    <xf numFmtId="0" fontId="3" fillId="0" borderId="29" xfId="0" applyFont="1" applyBorder="1"/>
    <xf numFmtId="0" fontId="0" fillId="0" borderId="30" xfId="0" applyBorder="1"/>
    <xf numFmtId="0" fontId="3" fillId="0" borderId="31" xfId="0" applyFont="1" applyBorder="1"/>
    <xf numFmtId="0" fontId="0" fillId="0" borderId="32" xfId="0" applyBorder="1"/>
    <xf numFmtId="0" fontId="0" fillId="0" borderId="33" xfId="0" applyBorder="1"/>
    <xf numFmtId="9" fontId="0" fillId="0" borderId="33" xfId="0" applyNumberFormat="1" applyBorder="1"/>
    <xf numFmtId="0" fontId="26" fillId="12" borderId="18" xfId="0" applyFont="1" applyFill="1" applyBorder="1" applyAlignment="1">
      <alignment horizontal="center" vertical="center" wrapText="1"/>
    </xf>
    <xf numFmtId="0" fontId="0" fillId="0" borderId="29" xfId="0" applyBorder="1"/>
    <xf numFmtId="0" fontId="0" fillId="0" borderId="31" xfId="0" applyBorder="1"/>
    <xf numFmtId="0" fontId="6" fillId="5" borderId="1" xfId="0" applyFont="1" applyFill="1" applyBorder="1" applyAlignment="1">
      <alignment horizontal="center" vertical="center"/>
    </xf>
    <xf numFmtId="0" fontId="30" fillId="15" borderId="17" xfId="0" applyFont="1" applyFill="1" applyBorder="1" applyAlignment="1">
      <alignment horizontal="center" vertical="center"/>
    </xf>
    <xf numFmtId="0" fontId="30" fillId="15" borderId="17" xfId="0" applyFont="1" applyFill="1" applyBorder="1" applyAlignment="1">
      <alignment horizontal="center" vertical="center" wrapText="1"/>
    </xf>
    <xf numFmtId="0" fontId="7" fillId="17" borderId="17" xfId="0" applyFont="1" applyFill="1" applyBorder="1" applyAlignment="1">
      <alignment horizontal="center" vertical="center" wrapText="1"/>
    </xf>
    <xf numFmtId="0" fontId="6" fillId="0" borderId="2" xfId="0" applyFont="1" applyBorder="1" applyAlignment="1">
      <alignment horizontal="centerContinuous"/>
    </xf>
    <xf numFmtId="0" fontId="0" fillId="0" borderId="3" xfId="0" applyBorder="1" applyAlignment="1">
      <alignment horizontal="centerContinuous"/>
    </xf>
    <xf numFmtId="0" fontId="0" fillId="0" borderId="4" xfId="0" applyBorder="1" applyAlignment="1">
      <alignment horizontal="centerContinuous"/>
    </xf>
    <xf numFmtId="0" fontId="2" fillId="12" borderId="34" xfId="0" applyFont="1" applyFill="1" applyBorder="1" applyAlignment="1">
      <alignment wrapText="1"/>
    </xf>
    <xf numFmtId="0" fontId="0" fillId="0" borderId="35" xfId="0" applyBorder="1"/>
    <xf numFmtId="0" fontId="0" fillId="0" borderId="36" xfId="0" applyBorder="1"/>
    <xf numFmtId="0" fontId="3" fillId="0" borderId="0" xfId="0" applyFont="1" applyAlignment="1">
      <alignment vertical="center"/>
    </xf>
    <xf numFmtId="0" fontId="0" fillId="9" borderId="0" xfId="0" applyFill="1" applyAlignment="1">
      <alignment vertical="center"/>
    </xf>
    <xf numFmtId="0" fontId="3" fillId="0" borderId="0" xfId="3" applyAlignment="1">
      <alignment vertical="center"/>
    </xf>
    <xf numFmtId="0" fontId="8" fillId="0" borderId="21" xfId="3" applyFont="1" applyBorder="1" applyAlignment="1">
      <alignment horizontal="center" vertical="center"/>
    </xf>
    <xf numFmtId="0" fontId="9" fillId="6" borderId="21" xfId="0" applyFont="1" applyFill="1" applyBorder="1" applyAlignment="1" applyProtection="1">
      <alignment horizontal="center" vertical="center" wrapText="1"/>
      <protection locked="0"/>
    </xf>
    <xf numFmtId="0" fontId="9" fillId="9" borderId="21" xfId="0" applyFont="1" applyFill="1" applyBorder="1" applyAlignment="1">
      <alignment horizontal="center" vertical="center" wrapText="1"/>
    </xf>
    <xf numFmtId="0" fontId="9" fillId="9" borderId="1" xfId="0" applyFont="1" applyFill="1" applyBorder="1" applyAlignment="1">
      <alignment horizontal="center" vertical="center" wrapText="1"/>
    </xf>
    <xf numFmtId="0" fontId="8" fillId="5" borderId="1" xfId="3" applyFont="1" applyFill="1" applyBorder="1" applyAlignment="1">
      <alignment horizontal="center"/>
    </xf>
    <xf numFmtId="0" fontId="6" fillId="8" borderId="4" xfId="0" applyFont="1" applyFill="1" applyBorder="1"/>
    <xf numFmtId="0" fontId="6" fillId="21" borderId="4" xfId="0" applyFont="1" applyFill="1" applyBorder="1"/>
    <xf numFmtId="0" fontId="36" fillId="22" borderId="1" xfId="0" applyFont="1" applyFill="1" applyBorder="1"/>
    <xf numFmtId="9" fontId="0" fillId="20" borderId="1" xfId="0" applyNumberFormat="1" applyFill="1" applyBorder="1" applyAlignment="1">
      <alignment horizontal="center"/>
    </xf>
    <xf numFmtId="0" fontId="6" fillId="5" borderId="2" xfId="0" applyFont="1" applyFill="1" applyBorder="1" applyAlignment="1">
      <alignment horizontal="left" vertical="center" wrapText="1"/>
    </xf>
    <xf numFmtId="0" fontId="6" fillId="5" borderId="3" xfId="0" applyFont="1" applyFill="1" applyBorder="1" applyAlignment="1">
      <alignment horizontal="left" vertical="center" wrapText="1"/>
    </xf>
    <xf numFmtId="0" fontId="6" fillId="5" borderId="4" xfId="0" applyFont="1" applyFill="1" applyBorder="1" applyAlignment="1">
      <alignment horizontal="left" vertical="center" wrapText="1"/>
    </xf>
    <xf numFmtId="0" fontId="6" fillId="5" borderId="24" xfId="0" applyFont="1" applyFill="1" applyBorder="1" applyAlignment="1">
      <alignment horizontal="left" vertical="center" wrapText="1"/>
    </xf>
    <xf numFmtId="0" fontId="6" fillId="5" borderId="25" xfId="0" applyFont="1" applyFill="1" applyBorder="1" applyAlignment="1">
      <alignment horizontal="left" vertical="center" wrapText="1"/>
    </xf>
    <xf numFmtId="0" fontId="6" fillId="5" borderId="26" xfId="0" applyFont="1" applyFill="1" applyBorder="1" applyAlignment="1">
      <alignment horizontal="left" vertical="center" wrapText="1"/>
    </xf>
    <xf numFmtId="0" fontId="6" fillId="5" borderId="2" xfId="0" applyFont="1" applyFill="1" applyBorder="1" applyAlignment="1" applyProtection="1">
      <alignment horizontal="left" vertical="center" wrapText="1"/>
      <protection locked="0"/>
    </xf>
    <xf numFmtId="0" fontId="6" fillId="5" borderId="3" xfId="0" applyFont="1" applyFill="1" applyBorder="1" applyAlignment="1" applyProtection="1">
      <alignment horizontal="left" vertical="center" wrapText="1"/>
      <protection locked="0"/>
    </xf>
    <xf numFmtId="0" fontId="6" fillId="5" borderId="4" xfId="0" applyFont="1" applyFill="1" applyBorder="1" applyAlignment="1" applyProtection="1">
      <alignment horizontal="left" vertical="center" wrapText="1"/>
      <protection locked="0"/>
    </xf>
    <xf numFmtId="0" fontId="6" fillId="5" borderId="22"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6" fillId="5" borderId="23" xfId="0" applyFont="1" applyFill="1" applyBorder="1" applyAlignment="1">
      <alignment horizontal="center" vertical="center" wrapText="1"/>
    </xf>
    <xf numFmtId="0" fontId="0" fillId="20" borderId="3" xfId="0" applyFill="1" applyBorder="1" applyAlignment="1">
      <alignment horizontal="center" vertical="center"/>
    </xf>
    <xf numFmtId="0" fontId="0" fillId="20" borderId="4" xfId="0" applyFill="1" applyBorder="1" applyAlignment="1">
      <alignment horizontal="center" vertical="center"/>
    </xf>
    <xf numFmtId="0" fontId="3" fillId="0" borderId="0" xfId="3" applyAlignment="1">
      <alignment horizontal="left" vertical="top"/>
    </xf>
    <xf numFmtId="0" fontId="37" fillId="0" borderId="0" xfId="3" applyFont="1" applyAlignment="1">
      <alignment horizontal="center" vertical="center"/>
    </xf>
    <xf numFmtId="49" fontId="5" fillId="0" borderId="0" xfId="3" applyNumberFormat="1" applyFont="1" applyAlignment="1">
      <alignment horizontal="left" vertical="top"/>
    </xf>
    <xf numFmtId="0" fontId="38" fillId="0" borderId="0" xfId="3" applyFont="1" applyAlignment="1">
      <alignment horizontal="center" vertical="center"/>
    </xf>
    <xf numFmtId="0" fontId="39" fillId="0" borderId="0" xfId="3" applyFont="1" applyAlignment="1">
      <alignment horizontal="left" vertical="top"/>
    </xf>
    <xf numFmtId="0" fontId="4" fillId="0" borderId="0" xfId="3" applyFont="1" applyAlignment="1">
      <alignment horizontal="left" vertical="top"/>
    </xf>
    <xf numFmtId="0" fontId="38" fillId="0" borderId="0" xfId="3" applyFont="1" applyAlignment="1">
      <alignment vertical="center"/>
    </xf>
    <xf numFmtId="0" fontId="5" fillId="0" borderId="0" xfId="3" applyFont="1" applyAlignment="1">
      <alignment horizontal="left" vertical="top"/>
    </xf>
    <xf numFmtId="0" fontId="5" fillId="0" borderId="0" xfId="3" applyFont="1" applyAlignment="1">
      <alignment horizontal="justify" vertical="top" wrapText="1"/>
    </xf>
    <xf numFmtId="0" fontId="5" fillId="0" borderId="0" xfId="3" applyFont="1"/>
    <xf numFmtId="49" fontId="3" fillId="0" borderId="0" xfId="3" applyNumberFormat="1"/>
    <xf numFmtId="0" fontId="5" fillId="0" borderId="0" xfId="3" applyFont="1" applyAlignment="1">
      <alignment horizontal="left" vertical="top" wrapText="1"/>
    </xf>
    <xf numFmtId="0" fontId="5" fillId="0" borderId="0" xfId="3" applyFont="1" applyAlignment="1">
      <alignment horizontal="justify"/>
    </xf>
    <xf numFmtId="0" fontId="40" fillId="0" borderId="1" xfId="3" applyFont="1" applyBorder="1" applyAlignment="1">
      <alignment horizontal="center"/>
    </xf>
    <xf numFmtId="0" fontId="40" fillId="0" borderId="0" xfId="3" applyFont="1" applyAlignment="1">
      <alignment horizontal="center"/>
    </xf>
    <xf numFmtId="0" fontId="32" fillId="0" borderId="0" xfId="3" applyFont="1" applyAlignment="1">
      <alignment horizontal="center"/>
    </xf>
    <xf numFmtId="0" fontId="3" fillId="0" borderId="0" xfId="3" applyAlignment="1">
      <alignment wrapText="1"/>
    </xf>
    <xf numFmtId="0" fontId="3" fillId="0" borderId="0" xfId="3" applyAlignment="1">
      <alignment horizontal="justify" vertical="top" wrapText="1"/>
    </xf>
    <xf numFmtId="0" fontId="5" fillId="0" borderId="0" xfId="3" applyFont="1" applyAlignment="1">
      <alignment horizontal="left" wrapText="1"/>
    </xf>
    <xf numFmtId="0" fontId="5" fillId="0" borderId="0" xfId="3" applyFont="1" applyAlignment="1">
      <alignment horizontal="center" wrapText="1"/>
    </xf>
    <xf numFmtId="0" fontId="5" fillId="0" borderId="0" xfId="3" applyFont="1" applyAlignment="1">
      <alignment wrapText="1"/>
    </xf>
    <xf numFmtId="0" fontId="25" fillId="11" borderId="5" xfId="3" applyFont="1" applyFill="1" applyBorder="1" applyAlignment="1">
      <alignment horizontal="center" vertical="center" wrapText="1"/>
    </xf>
    <xf numFmtId="0" fontId="25" fillId="11" borderId="0" xfId="3" applyFont="1" applyFill="1" applyAlignment="1">
      <alignment horizontal="center" vertical="center" wrapText="1"/>
    </xf>
    <xf numFmtId="164" fontId="8" fillId="5" borderId="0" xfId="3" applyNumberFormat="1" applyFont="1" applyFill="1" applyAlignment="1">
      <alignment horizontal="center" vertical="center"/>
    </xf>
    <xf numFmtId="165" fontId="7" fillId="0" borderId="0" xfId="3" applyNumberFormat="1" applyFont="1" applyAlignment="1" applyProtection="1">
      <alignment horizontal="center" vertical="center"/>
      <protection locked="0"/>
    </xf>
    <xf numFmtId="165" fontId="9" fillId="0" borderId="0" xfId="3" applyNumberFormat="1" applyFont="1" applyAlignment="1">
      <alignment horizontal="center" vertical="center"/>
    </xf>
    <xf numFmtId="165" fontId="8" fillId="0" borderId="0" xfId="3" applyNumberFormat="1" applyFont="1" applyAlignment="1">
      <alignment horizontal="center" vertical="center"/>
    </xf>
    <xf numFmtId="0" fontId="0" fillId="0" borderId="0" xfId="0" applyAlignment="1">
      <alignment horizontal="center" vertical="center"/>
    </xf>
    <xf numFmtId="164" fontId="0" fillId="0" borderId="0" xfId="0" applyNumberFormat="1"/>
    <xf numFmtId="0" fontId="7" fillId="0" borderId="0" xfId="3" applyFont="1" applyAlignment="1">
      <alignment horizontal="right" vertical="center"/>
    </xf>
    <xf numFmtId="164" fontId="8" fillId="0" borderId="0" xfId="3" applyNumberFormat="1" applyFont="1" applyAlignment="1">
      <alignment horizontal="center" vertical="center"/>
    </xf>
    <xf numFmtId="166" fontId="8" fillId="0" borderId="0" xfId="3" applyNumberFormat="1" applyFont="1" applyAlignment="1">
      <alignment horizontal="center" vertical="center"/>
    </xf>
    <xf numFmtId="164" fontId="0" fillId="22" borderId="0" xfId="0" applyNumberFormat="1" applyFill="1"/>
    <xf numFmtId="164" fontId="44" fillId="22" borderId="0" xfId="0" applyNumberFormat="1" applyFont="1" applyFill="1"/>
    <xf numFmtId="164" fontId="35" fillId="22" borderId="0" xfId="0" applyNumberFormat="1" applyFont="1" applyFill="1"/>
    <xf numFmtId="170" fontId="3" fillId="0" borderId="0" xfId="3" applyNumberFormat="1" applyAlignment="1">
      <alignment horizontal="left" vertical="top"/>
    </xf>
    <xf numFmtId="49" fontId="5" fillId="0" borderId="0" xfId="3" applyNumberFormat="1" applyFont="1" applyAlignment="1">
      <alignment horizontal="left" wrapText="1"/>
    </xf>
    <xf numFmtId="0" fontId="3" fillId="0" borderId="11" xfId="0" applyFont="1" applyBorder="1"/>
    <xf numFmtId="0" fontId="0" fillId="0" borderId="1" xfId="0" applyBorder="1" applyAlignment="1">
      <alignment horizontal="center" vertical="center"/>
    </xf>
    <xf numFmtId="9" fontId="0" fillId="0" borderId="1" xfId="0" applyNumberFormat="1" applyBorder="1" applyAlignment="1">
      <alignment horizontal="center"/>
    </xf>
    <xf numFmtId="0" fontId="7" fillId="9" borderId="1" xfId="0" applyFont="1" applyFill="1" applyBorder="1"/>
    <xf numFmtId="0" fontId="2" fillId="9" borderId="1" xfId="0" applyFont="1" applyFill="1" applyBorder="1" applyAlignment="1">
      <alignment horizontal="center" vertical="center"/>
    </xf>
    <xf numFmtId="0" fontId="2" fillId="24" borderId="1" xfId="0" applyFont="1" applyFill="1" applyBorder="1" applyAlignment="1">
      <alignment horizontal="center" vertical="center"/>
    </xf>
    <xf numFmtId="9" fontId="7" fillId="9" borderId="1" xfId="3" applyNumberFormat="1" applyFont="1" applyFill="1" applyBorder="1" applyAlignment="1">
      <alignment horizontal="center" textRotation="90" wrapText="1"/>
    </xf>
    <xf numFmtId="1" fontId="7" fillId="9" borderId="1" xfId="3" applyNumberFormat="1" applyFont="1" applyFill="1" applyBorder="1" applyAlignment="1">
      <alignment horizontal="center" textRotation="90" wrapText="1"/>
    </xf>
    <xf numFmtId="9" fontId="46" fillId="25" borderId="1" xfId="5" applyNumberFormat="1" applyFont="1" applyFill="1" applyBorder="1" applyAlignment="1">
      <alignment horizontal="center" textRotation="90" wrapText="1"/>
    </xf>
    <xf numFmtId="9" fontId="7" fillId="26" borderId="1" xfId="3" applyNumberFormat="1" applyFont="1" applyFill="1" applyBorder="1" applyAlignment="1" applyProtection="1">
      <alignment horizontal="center" vertical="center" textRotation="90" wrapText="1"/>
      <protection locked="0"/>
    </xf>
    <xf numFmtId="9" fontId="7" fillId="26" borderId="2" xfId="3" applyNumberFormat="1" applyFont="1" applyFill="1" applyBorder="1" applyAlignment="1" applyProtection="1">
      <alignment horizontal="center" vertical="center" textRotation="90" wrapText="1"/>
      <protection locked="0"/>
    </xf>
    <xf numFmtId="9" fontId="3" fillId="0" borderId="0" xfId="3" applyNumberFormat="1"/>
    <xf numFmtId="0" fontId="47" fillId="27" borderId="37" xfId="6" applyFont="1" applyFill="1" applyBorder="1" applyAlignment="1">
      <alignment horizontal="center" wrapText="1"/>
    </xf>
    <xf numFmtId="0" fontId="45" fillId="0" borderId="0" xfId="6"/>
    <xf numFmtId="0" fontId="47" fillId="0" borderId="38" xfId="6" applyFont="1" applyBorder="1" applyAlignment="1">
      <alignment horizontal="right" wrapText="1"/>
    </xf>
    <xf numFmtId="0" fontId="47" fillId="0" borderId="38" xfId="6" applyFont="1" applyBorder="1" applyAlignment="1">
      <alignment wrapText="1"/>
    </xf>
    <xf numFmtId="168" fontId="45" fillId="0" borderId="0" xfId="6" applyNumberFormat="1"/>
    <xf numFmtId="3" fontId="47" fillId="0" borderId="38" xfId="6" applyNumberFormat="1" applyFont="1" applyBorder="1" applyAlignment="1">
      <alignment wrapText="1"/>
    </xf>
    <xf numFmtId="0" fontId="6" fillId="20" borderId="2" xfId="0" applyFont="1" applyFill="1" applyBorder="1" applyAlignment="1">
      <alignment horizontal="left" vertical="center"/>
    </xf>
    <xf numFmtId="0" fontId="6" fillId="5" borderId="17" xfId="0" applyFont="1" applyFill="1" applyBorder="1" applyAlignment="1">
      <alignment horizontal="left" vertical="center"/>
    </xf>
    <xf numFmtId="0" fontId="6" fillId="5" borderId="1" xfId="0" applyFont="1" applyFill="1" applyBorder="1" applyAlignment="1">
      <alignment horizontal="left" vertical="center"/>
    </xf>
    <xf numFmtId="0" fontId="8" fillId="0" borderId="0" xfId="3" applyFont="1" applyProtection="1">
      <protection locked="0"/>
    </xf>
    <xf numFmtId="9" fontId="0" fillId="9" borderId="1" xfId="0" applyNumberFormat="1" applyFill="1" applyBorder="1" applyAlignment="1">
      <alignment horizontal="center"/>
    </xf>
    <xf numFmtId="9" fontId="0" fillId="24" borderId="1" xfId="0" applyNumberFormat="1" applyFill="1" applyBorder="1" applyAlignment="1">
      <alignment horizontal="center"/>
    </xf>
    <xf numFmtId="0" fontId="0" fillId="0" borderId="0" xfId="0" applyAlignment="1">
      <alignment vertical="top" wrapText="1"/>
    </xf>
    <xf numFmtId="1" fontId="3" fillId="0" borderId="0" xfId="3" applyNumberFormat="1"/>
    <xf numFmtId="0" fontId="8" fillId="28" borderId="1" xfId="3" applyFont="1" applyFill="1" applyBorder="1" applyAlignment="1">
      <alignment horizontal="center"/>
    </xf>
    <xf numFmtId="0" fontId="6" fillId="0" borderId="1" xfId="3" applyFont="1" applyBorder="1" applyAlignment="1">
      <alignment vertical="top"/>
    </xf>
    <xf numFmtId="0" fontId="23" fillId="11" borderId="12" xfId="3" applyFont="1" applyFill="1" applyBorder="1" applyAlignment="1">
      <alignment horizontal="center" vertical="center" wrapText="1"/>
    </xf>
    <xf numFmtId="2" fontId="24" fillId="11" borderId="11" xfId="3" applyNumberFormat="1" applyFont="1" applyFill="1" applyBorder="1" applyAlignment="1">
      <alignment horizontal="center" vertical="center" wrapText="1"/>
    </xf>
    <xf numFmtId="0" fontId="22" fillId="10" borderId="2" xfId="0" applyFont="1" applyFill="1" applyBorder="1" applyAlignment="1">
      <alignment vertical="center" wrapText="1"/>
    </xf>
    <xf numFmtId="0" fontId="0" fillId="10" borderId="4" xfId="0" applyFill="1" applyBorder="1"/>
    <xf numFmtId="0" fontId="0" fillId="22" borderId="2" xfId="0" applyFill="1" applyBorder="1"/>
    <xf numFmtId="0" fontId="36" fillId="22" borderId="3" xfId="0" applyFont="1" applyFill="1" applyBorder="1"/>
    <xf numFmtId="0" fontId="0" fillId="22" borderId="3" xfId="0" applyFill="1" applyBorder="1"/>
    <xf numFmtId="0" fontId="0" fillId="29" borderId="3" xfId="0" applyFill="1" applyBorder="1"/>
    <xf numFmtId="0" fontId="36" fillId="29" borderId="4" xfId="0" applyFont="1" applyFill="1" applyBorder="1" applyAlignment="1">
      <alignment horizontal="center"/>
    </xf>
    <xf numFmtId="0" fontId="7" fillId="24" borderId="1" xfId="0" applyFont="1" applyFill="1" applyBorder="1" applyAlignment="1">
      <alignment wrapText="1"/>
    </xf>
    <xf numFmtId="0" fontId="8" fillId="14" borderId="2" xfId="0" applyFont="1" applyFill="1" applyBorder="1" applyAlignment="1">
      <alignment horizontal="center"/>
    </xf>
    <xf numFmtId="0" fontId="0" fillId="0" borderId="4" xfId="0" applyBorder="1" applyAlignment="1">
      <alignment horizontal="center"/>
    </xf>
    <xf numFmtId="0" fontId="8" fillId="0" borderId="1" xfId="0" applyFont="1" applyBorder="1" applyAlignment="1">
      <alignment horizontal="left" wrapText="1"/>
    </xf>
    <xf numFmtId="169" fontId="8" fillId="14" borderId="1" xfId="0" applyNumberFormat="1" applyFont="1" applyFill="1" applyBorder="1" applyAlignment="1">
      <alignment horizontal="center"/>
    </xf>
    <xf numFmtId="0" fontId="8" fillId="0" borderId="2" xfId="0" applyFont="1" applyBorder="1" applyAlignment="1">
      <alignment horizontal="left"/>
    </xf>
    <xf numFmtId="0" fontId="0" fillId="0" borderId="3" xfId="0" applyBorder="1" applyAlignment="1">
      <alignment horizontal="left"/>
    </xf>
    <xf numFmtId="0" fontId="0" fillId="0" borderId="4" xfId="0" applyBorder="1" applyAlignment="1">
      <alignment horizontal="left"/>
    </xf>
    <xf numFmtId="10" fontId="8" fillId="14" borderId="2" xfId="2" applyNumberFormat="1" applyFont="1" applyFill="1" applyBorder="1" applyAlignment="1">
      <alignment horizontal="center"/>
    </xf>
    <xf numFmtId="0" fontId="10" fillId="0" borderId="2" xfId="3" applyFont="1"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8" fillId="6" borderId="9" xfId="0" applyFont="1" applyFill="1" applyBorder="1" applyAlignment="1" applyProtection="1">
      <alignment horizontal="left" vertical="top" wrapText="1"/>
      <protection locked="0"/>
    </xf>
    <xf numFmtId="0" fontId="8" fillId="6" borderId="10" xfId="0" applyFont="1" applyFill="1" applyBorder="1" applyAlignment="1" applyProtection="1">
      <alignment horizontal="left" vertical="top" wrapText="1"/>
      <protection locked="0"/>
    </xf>
    <xf numFmtId="0" fontId="8" fillId="0" borderId="0" xfId="0" applyFont="1" applyAlignment="1">
      <alignment wrapText="1"/>
    </xf>
    <xf numFmtId="0" fontId="8" fillId="0" borderId="12" xfId="0" applyFont="1" applyBorder="1" applyAlignment="1">
      <alignment wrapText="1"/>
    </xf>
    <xf numFmtId="0" fontId="10" fillId="0" borderId="0" xfId="0" applyFont="1" applyAlignment="1">
      <alignment vertical="top" wrapText="1"/>
    </xf>
    <xf numFmtId="0" fontId="0" fillId="0" borderId="0" xfId="0"/>
    <xf numFmtId="0" fontId="6" fillId="0" borderId="2" xfId="0" applyFont="1" applyBorder="1" applyAlignment="1">
      <alignment horizontal="left" vertical="center" wrapText="1"/>
    </xf>
    <xf numFmtId="0" fontId="7" fillId="0" borderId="3" xfId="0" applyFont="1" applyBorder="1" applyAlignment="1">
      <alignment horizontal="left" vertical="center"/>
    </xf>
    <xf numFmtId="0" fontId="10" fillId="6" borderId="10" xfId="0" applyFont="1" applyFill="1" applyBorder="1" applyAlignment="1">
      <alignment vertical="top" wrapText="1"/>
    </xf>
    <xf numFmtId="0" fontId="0" fillId="6" borderId="10" xfId="0" applyFill="1" applyBorder="1"/>
    <xf numFmtId="0" fontId="6" fillId="0" borderId="2" xfId="0" applyFont="1" applyBorder="1" applyAlignment="1">
      <alignment vertical="center" wrapText="1"/>
    </xf>
    <xf numFmtId="0" fontId="7" fillId="0" borderId="3" xfId="0" applyFont="1" applyBorder="1" applyAlignment="1">
      <alignment vertical="center"/>
    </xf>
    <xf numFmtId="0" fontId="8" fillId="6" borderId="10" xfId="0" applyFont="1" applyFill="1" applyBorder="1" applyAlignment="1">
      <alignment vertical="top" wrapText="1"/>
    </xf>
    <xf numFmtId="0" fontId="6" fillId="0" borderId="2" xfId="0" applyFont="1" applyBorder="1" applyAlignment="1">
      <alignment vertical="top" wrapText="1"/>
    </xf>
    <xf numFmtId="0" fontId="7" fillId="0" borderId="3" xfId="0" applyFont="1" applyBorder="1"/>
    <xf numFmtId="0" fontId="8" fillId="6" borderId="10" xfId="0" applyFont="1" applyFill="1" applyBorder="1" applyAlignment="1" applyProtection="1">
      <alignment horizontal="left" vertical="top"/>
      <protection locked="0"/>
    </xf>
    <xf numFmtId="0" fontId="8" fillId="0" borderId="1" xfId="0" applyFont="1" applyBorder="1" applyAlignment="1">
      <alignment horizontal="left"/>
    </xf>
    <xf numFmtId="0" fontId="0" fillId="0" borderId="1" xfId="0" applyBorder="1" applyAlignment="1">
      <alignment horizontal="left"/>
    </xf>
    <xf numFmtId="0" fontId="0" fillId="14" borderId="1" xfId="0" applyFill="1" applyBorder="1" applyAlignment="1">
      <alignment horizontal="center"/>
    </xf>
    <xf numFmtId="0" fontId="0" fillId="0" borderId="1" xfId="0" applyBorder="1" applyAlignment="1">
      <alignment horizontal="center"/>
    </xf>
    <xf numFmtId="0" fontId="8" fillId="14" borderId="2" xfId="0" applyFont="1" applyFill="1" applyBorder="1" applyAlignment="1">
      <alignment wrapText="1"/>
    </xf>
    <xf numFmtId="0" fontId="0" fillId="0" borderId="4" xfId="0" applyBorder="1" applyAlignment="1">
      <alignment wrapText="1"/>
    </xf>
    <xf numFmtId="0" fontId="6" fillId="13" borderId="5" xfId="0" applyFont="1" applyFill="1" applyBorder="1" applyAlignment="1">
      <alignment horizontal="center"/>
    </xf>
    <xf numFmtId="0" fontId="6" fillId="13" borderId="0" xfId="0" applyFont="1" applyFill="1" applyAlignment="1">
      <alignment horizontal="center"/>
    </xf>
    <xf numFmtId="0" fontId="8" fillId="14" borderId="1" xfId="0" applyFont="1" applyFill="1" applyBorder="1" applyAlignment="1">
      <alignment horizontal="center"/>
    </xf>
    <xf numFmtId="0" fontId="8" fillId="0" borderId="1" xfId="0" applyFont="1" applyBorder="1"/>
    <xf numFmtId="3" fontId="8" fillId="14" borderId="1" xfId="0" applyNumberFormat="1" applyFont="1" applyFill="1" applyBorder="1" applyAlignment="1">
      <alignment horizontal="center"/>
    </xf>
    <xf numFmtId="0" fontId="8" fillId="0" borderId="2" xfId="0" applyFont="1" applyBorder="1" applyAlignment="1">
      <alignment horizontal="left" wrapText="1"/>
    </xf>
    <xf numFmtId="0" fontId="0" fillId="0" borderId="3" xfId="0" applyBorder="1" applyAlignment="1">
      <alignment horizontal="left" wrapText="1"/>
    </xf>
    <xf numFmtId="0" fontId="0" fillId="0" borderId="4" xfId="0" applyBorder="1" applyAlignment="1">
      <alignment horizontal="left" wrapText="1"/>
    </xf>
    <xf numFmtId="0" fontId="8" fillId="0" borderId="2" xfId="3" applyFont="1" applyBorder="1" applyAlignment="1">
      <alignment horizontal="left" vertical="center" wrapText="1"/>
    </xf>
    <xf numFmtId="0" fontId="8" fillId="0" borderId="2" xfId="0" applyFont="1" applyBorder="1" applyAlignment="1">
      <alignment horizontal="left" vertical="center" wrapText="1"/>
    </xf>
    <xf numFmtId="0" fontId="8" fillId="0" borderId="27" xfId="0" applyFont="1" applyBorder="1" applyAlignment="1">
      <alignment horizontal="left" vertical="center" wrapText="1"/>
    </xf>
    <xf numFmtId="0" fontId="0" fillId="0" borderId="28" xfId="0" applyBorder="1" applyAlignment="1">
      <alignment horizontal="left" vertical="center" wrapText="1"/>
    </xf>
    <xf numFmtId="0" fontId="0" fillId="0" borderId="39" xfId="0" applyBorder="1" applyAlignment="1">
      <alignment horizontal="left" vertical="center" wrapText="1"/>
    </xf>
    <xf numFmtId="0" fontId="8" fillId="0" borderId="1" xfId="3" applyFont="1" applyBorder="1" applyAlignment="1">
      <alignment horizontal="left" vertical="center" wrapText="1"/>
    </xf>
    <xf numFmtId="0" fontId="10" fillId="0" borderId="1" xfId="3" applyFont="1" applyBorder="1" applyAlignment="1">
      <alignment horizontal="left" vertical="center" wrapText="1"/>
    </xf>
    <xf numFmtId="0" fontId="35" fillId="0" borderId="1" xfId="0" applyFont="1" applyBorder="1" applyAlignment="1">
      <alignment vertical="center" wrapText="1"/>
    </xf>
    <xf numFmtId="0" fontId="0" fillId="0" borderId="1" xfId="0" applyBorder="1" applyAlignment="1">
      <alignment vertical="center"/>
    </xf>
    <xf numFmtId="0" fontId="7" fillId="0" borderId="0" xfId="3" applyFont="1" applyAlignment="1">
      <alignment horizontal="center" vertical="center"/>
    </xf>
    <xf numFmtId="0" fontId="3" fillId="22" borderId="0" xfId="3" applyFill="1" applyAlignment="1">
      <alignment horizontal="center" vertical="center"/>
    </xf>
    <xf numFmtId="0" fontId="0" fillId="22" borderId="0" xfId="0" applyFill="1" applyAlignment="1">
      <alignment horizontal="center" vertical="center"/>
    </xf>
    <xf numFmtId="166" fontId="8" fillId="5" borderId="0" xfId="3" applyNumberFormat="1" applyFont="1" applyFill="1" applyAlignment="1">
      <alignment horizontal="center" vertical="center"/>
    </xf>
    <xf numFmtId="0" fontId="6" fillId="28" borderId="1" xfId="3" applyFont="1" applyFill="1" applyBorder="1" applyAlignment="1">
      <alignment horizontal="center" vertical="center" wrapText="1"/>
    </xf>
    <xf numFmtId="0" fontId="8" fillId="28" borderId="1" xfId="3" applyFont="1" applyFill="1" applyBorder="1" applyAlignment="1">
      <alignment horizontal="center" vertical="center"/>
    </xf>
    <xf numFmtId="0" fontId="3" fillId="0" borderId="1" xfId="3" applyBorder="1" applyAlignment="1">
      <alignment horizontal="left" vertical="center" wrapText="1"/>
    </xf>
    <xf numFmtId="0" fontId="8" fillId="0" borderId="3" xfId="3" applyFont="1" applyBorder="1" applyAlignment="1">
      <alignment horizontal="left" vertical="center" wrapText="1"/>
    </xf>
    <xf numFmtId="0" fontId="8" fillId="0" borderId="4" xfId="3" applyFont="1" applyBorder="1" applyAlignment="1">
      <alignment horizontal="left" vertical="center" wrapText="1"/>
    </xf>
    <xf numFmtId="0" fontId="7" fillId="0" borderId="0" xfId="3" applyFont="1" applyAlignment="1">
      <alignment horizontal="center" vertical="center" wrapText="1"/>
    </xf>
    <xf numFmtId="0" fontId="0" fillId="0" borderId="0" xfId="0" applyAlignment="1">
      <alignment horizontal="center" vertical="center" wrapText="1"/>
    </xf>
    <xf numFmtId="0" fontId="4" fillId="0" borderId="1" xfId="3" applyFont="1" applyBorder="1" applyAlignment="1">
      <alignment horizontal="right" vertical="top"/>
    </xf>
    <xf numFmtId="0" fontId="4" fillId="0" borderId="2" xfId="3" applyFont="1" applyBorder="1" applyAlignment="1">
      <alignment horizontal="right" vertical="center"/>
    </xf>
    <xf numFmtId="0" fontId="4" fillId="0" borderId="3" xfId="3" applyFont="1" applyBorder="1" applyAlignment="1">
      <alignment horizontal="right" vertical="center"/>
    </xf>
    <xf numFmtId="0" fontId="4" fillId="0" borderId="4" xfId="3" applyFont="1" applyBorder="1" applyAlignment="1">
      <alignment horizontal="right" vertical="center"/>
    </xf>
    <xf numFmtId="0" fontId="4" fillId="0" borderId="1" xfId="3" applyFont="1" applyBorder="1" applyAlignment="1" applyProtection="1">
      <alignment horizontal="left" vertical="top" wrapText="1"/>
      <protection locked="0"/>
    </xf>
    <xf numFmtId="0" fontId="5" fillId="0" borderId="1" xfId="3" applyFont="1" applyBorder="1" applyAlignment="1">
      <alignment vertical="center" wrapText="1"/>
    </xf>
    <xf numFmtId="0" fontId="5" fillId="0" borderId="1" xfId="3" applyFont="1" applyBorder="1" applyAlignment="1">
      <alignment vertical="center"/>
    </xf>
    <xf numFmtId="0" fontId="5" fillId="0" borderId="2" xfId="3" applyFont="1" applyBorder="1" applyAlignment="1">
      <alignment vertical="center" wrapText="1"/>
    </xf>
    <xf numFmtId="0" fontId="5" fillId="0" borderId="3" xfId="3" applyFont="1" applyBorder="1" applyAlignment="1">
      <alignment vertical="center" wrapText="1"/>
    </xf>
    <xf numFmtId="0" fontId="5" fillId="0" borderId="4" xfId="3" applyFont="1" applyBorder="1" applyAlignment="1">
      <alignment vertical="center"/>
    </xf>
    <xf numFmtId="0" fontId="4" fillId="0" borderId="0" xfId="3" applyFont="1" applyAlignment="1">
      <alignment horizontal="center" vertical="center" wrapText="1"/>
    </xf>
    <xf numFmtId="0" fontId="3" fillId="0" borderId="0" xfId="3" applyAlignment="1">
      <alignment horizontal="center" vertical="center" wrapText="1"/>
    </xf>
    <xf numFmtId="0" fontId="4" fillId="2" borderId="1" xfId="3" applyFont="1" applyFill="1" applyBorder="1" applyAlignment="1">
      <alignment vertical="center"/>
    </xf>
    <xf numFmtId="0" fontId="5" fillId="0" borderId="1" xfId="3" applyFont="1" applyBorder="1" applyAlignment="1">
      <alignment horizontal="left" vertical="center"/>
    </xf>
    <xf numFmtId="164" fontId="5" fillId="0" borderId="1" xfId="3" applyNumberFormat="1" applyFont="1" applyBorder="1" applyAlignment="1">
      <alignment horizontal="center" vertical="center"/>
    </xf>
    <xf numFmtId="0" fontId="5" fillId="0" borderId="1" xfId="3" applyFont="1" applyBorder="1" applyAlignment="1">
      <alignment horizontal="center" vertical="center"/>
    </xf>
    <xf numFmtId="0" fontId="5" fillId="0" borderId="0" xfId="3" applyFont="1" applyAlignment="1">
      <alignment vertical="center" wrapText="1"/>
    </xf>
    <xf numFmtId="0" fontId="3" fillId="0" borderId="0" xfId="3" applyAlignment="1">
      <alignment vertical="center"/>
    </xf>
    <xf numFmtId="0" fontId="5" fillId="2" borderId="1" xfId="3" applyFont="1" applyFill="1" applyBorder="1" applyAlignment="1">
      <alignment vertical="center"/>
    </xf>
    <xf numFmtId="0" fontId="4" fillId="0" borderId="6" xfId="3" applyFont="1" applyBorder="1" applyAlignment="1">
      <alignment horizontal="left" vertical="center"/>
    </xf>
    <xf numFmtId="9" fontId="4" fillId="0" borderId="0" xfId="3" applyNumberFormat="1" applyFont="1" applyAlignment="1">
      <alignment horizontal="left" vertical="center" wrapText="1"/>
    </xf>
    <xf numFmtId="0" fontId="3" fillId="0" borderId="0" xfId="3"/>
    <xf numFmtId="0" fontId="4" fillId="0" borderId="6" xfId="3" applyFont="1" applyBorder="1" applyAlignment="1">
      <alignment horizontal="left" vertical="center" wrapText="1"/>
    </xf>
    <xf numFmtId="0" fontId="3" fillId="0" borderId="6" xfId="3" applyBorder="1"/>
    <xf numFmtId="0" fontId="4" fillId="2" borderId="2" xfId="3" applyFont="1" applyFill="1" applyBorder="1" applyAlignment="1">
      <alignment horizontal="left" vertical="center" wrapText="1"/>
    </xf>
    <xf numFmtId="0" fontId="5" fillId="0" borderId="3" xfId="3" applyFont="1" applyBorder="1" applyAlignment="1">
      <alignment horizontal="left" vertical="center" wrapText="1"/>
    </xf>
    <xf numFmtId="0" fontId="5" fillId="0" borderId="4" xfId="3" applyFont="1" applyBorder="1" applyAlignment="1">
      <alignment horizontal="left" vertical="center" wrapText="1"/>
    </xf>
    <xf numFmtId="0" fontId="0" fillId="0" borderId="0" xfId="0" applyAlignment="1">
      <alignment horizontal="left" vertical="top" wrapText="1"/>
    </xf>
    <xf numFmtId="0" fontId="6" fillId="13" borderId="14" xfId="0" applyFont="1" applyFill="1" applyBorder="1" applyAlignment="1">
      <alignment horizontal="center" vertical="top"/>
    </xf>
    <xf numFmtId="0" fontId="6" fillId="13" borderId="15" xfId="0" applyFont="1" applyFill="1" applyBorder="1" applyAlignment="1">
      <alignment horizontal="center" vertical="top"/>
    </xf>
    <xf numFmtId="0" fontId="6" fillId="13" borderId="16" xfId="0" applyFont="1" applyFill="1" applyBorder="1" applyAlignment="1">
      <alignment horizontal="center" vertical="top"/>
    </xf>
    <xf numFmtId="0" fontId="6" fillId="13" borderId="18" xfId="0" applyFont="1" applyFill="1" applyBorder="1" applyAlignment="1">
      <alignment horizontal="center" vertical="top"/>
    </xf>
    <xf numFmtId="0" fontId="0" fillId="0" borderId="19" xfId="0" applyBorder="1" applyAlignment="1">
      <alignment horizontal="center" vertical="top"/>
    </xf>
    <xf numFmtId="0" fontId="0" fillId="0" borderId="20" xfId="0" applyBorder="1" applyAlignment="1">
      <alignment horizontal="center" vertical="top"/>
    </xf>
    <xf numFmtId="0" fontId="6" fillId="13" borderId="0" xfId="0" applyFont="1" applyFill="1" applyAlignment="1">
      <alignment horizontal="center" vertical="top"/>
    </xf>
    <xf numFmtId="0" fontId="8" fillId="0" borderId="5" xfId="0" applyFont="1" applyBorder="1" applyAlignment="1">
      <alignment horizontal="left" vertical="top"/>
    </xf>
    <xf numFmtId="0" fontId="8" fillId="0" borderId="0" xfId="0" applyFont="1" applyAlignment="1">
      <alignment horizontal="left" vertical="top"/>
    </xf>
    <xf numFmtId="0" fontId="0" fillId="0" borderId="12" xfId="0" applyBorder="1" applyAlignment="1">
      <alignment vertical="top"/>
    </xf>
    <xf numFmtId="0" fontId="8" fillId="0" borderId="5" xfId="0" applyFont="1" applyBorder="1" applyAlignment="1">
      <alignment horizontal="right" vertical="top"/>
    </xf>
    <xf numFmtId="0" fontId="3" fillId="23" borderId="0" xfId="3" applyFill="1" applyAlignment="1">
      <alignment horizontal="center" vertical="center" wrapText="1"/>
    </xf>
    <xf numFmtId="0" fontId="0" fillId="23" borderId="0" xfId="0" applyFill="1" applyAlignment="1">
      <alignment horizontal="center" vertical="center" wrapText="1"/>
    </xf>
    <xf numFmtId="0" fontId="7" fillId="0" borderId="0" xfId="3" applyFont="1" applyAlignment="1" applyProtection="1">
      <alignment horizontal="center" vertical="center"/>
      <protection locked="0"/>
    </xf>
    <xf numFmtId="0" fontId="0" fillId="0" borderId="0" xfId="0" applyAlignment="1">
      <alignment horizontal="center" vertic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11" fillId="0" borderId="2" xfId="3" applyFont="1" applyBorder="1" applyAlignment="1">
      <alignment horizontal="left"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8" fillId="0" borderId="2" xfId="3" applyFont="1" applyBorder="1" applyAlignment="1">
      <alignment vertical="center" wrapText="1"/>
    </xf>
    <xf numFmtId="0" fontId="0" fillId="0" borderId="3" xfId="0" applyBorder="1" applyAlignment="1">
      <alignment vertical="center"/>
    </xf>
    <xf numFmtId="0" fontId="0" fillId="0" borderId="4" xfId="0" applyBorder="1" applyAlignment="1">
      <alignment vertical="center"/>
    </xf>
    <xf numFmtId="164" fontId="8" fillId="5" borderId="0" xfId="3" applyNumberFormat="1" applyFont="1" applyFill="1" applyAlignment="1">
      <alignment horizontal="center" vertical="center"/>
    </xf>
    <xf numFmtId="0" fontId="6" fillId="0" borderId="2" xfId="3" applyFont="1" applyBorder="1" applyAlignment="1">
      <alignment horizontal="left" vertical="center" wrapText="1"/>
    </xf>
    <xf numFmtId="164" fontId="8" fillId="22" borderId="0" xfId="3" applyNumberFormat="1" applyFont="1" applyFill="1" applyAlignment="1">
      <alignment horizontal="center" vertical="center" wrapText="1"/>
    </xf>
    <xf numFmtId="0" fontId="8" fillId="0" borderId="2" xfId="3" applyFont="1" applyBorder="1" applyAlignment="1">
      <alignment vertical="top" wrapText="1"/>
    </xf>
    <xf numFmtId="0" fontId="0" fillId="0" borderId="3" xfId="0" applyBorder="1" applyAlignment="1">
      <alignment vertical="top" wrapText="1"/>
    </xf>
    <xf numFmtId="0" fontId="0" fillId="0" borderId="3" xfId="0" applyBorder="1" applyAlignment="1">
      <alignment wrapText="1"/>
    </xf>
    <xf numFmtId="0" fontId="13" fillId="0" borderId="3" xfId="0" applyFont="1" applyBorder="1" applyAlignment="1">
      <alignment vertical="center"/>
    </xf>
    <xf numFmtId="0" fontId="13" fillId="0" borderId="4" xfId="0" applyFont="1" applyBorder="1" applyAlignment="1">
      <alignment vertical="center"/>
    </xf>
    <xf numFmtId="0" fontId="10" fillId="0" borderId="2" xfId="3" applyFont="1" applyBorder="1" applyAlignment="1">
      <alignment vertical="center" wrapText="1"/>
    </xf>
    <xf numFmtId="0" fontId="10" fillId="0" borderId="2" xfId="3" applyFont="1" applyBorder="1" applyAlignment="1">
      <alignment horizontal="left" vertical="top" wrapText="1"/>
    </xf>
    <xf numFmtId="0" fontId="3" fillId="0" borderId="3" xfId="0" applyFont="1" applyBorder="1" applyAlignment="1">
      <alignment horizontal="left" vertical="top" wrapText="1"/>
    </xf>
    <xf numFmtId="0" fontId="15" fillId="0" borderId="3" xfId="3" applyFont="1" applyBorder="1" applyAlignment="1">
      <alignment horizontal="left" vertical="center" wrapText="1"/>
    </xf>
    <xf numFmtId="0" fontId="15" fillId="0" borderId="4" xfId="3" applyFont="1" applyBorder="1" applyAlignment="1">
      <alignment horizontal="left" vertical="center" wrapText="1"/>
    </xf>
    <xf numFmtId="0" fontId="8" fillId="3" borderId="2" xfId="3" applyFont="1" applyFill="1" applyBorder="1" applyAlignment="1">
      <alignment horizontal="left" vertical="center" wrapText="1"/>
    </xf>
    <xf numFmtId="0" fontId="10" fillId="0" borderId="1" xfId="3" applyFont="1" applyBorder="1" applyAlignment="1">
      <alignment horizontal="left" vertical="top" wrapText="1"/>
    </xf>
    <xf numFmtId="0" fontId="3" fillId="0" borderId="1" xfId="0" applyFont="1" applyBorder="1" applyAlignment="1">
      <alignment horizontal="left" vertical="top" wrapText="1"/>
    </xf>
    <xf numFmtId="165" fontId="8" fillId="5" borderId="0" xfId="3" applyNumberFormat="1" applyFont="1" applyFill="1" applyAlignment="1">
      <alignment horizontal="center" vertical="center"/>
    </xf>
    <xf numFmtId="0" fontId="2" fillId="0" borderId="2" xfId="0" applyFont="1" applyBorder="1" applyAlignment="1">
      <alignment vertical="top"/>
    </xf>
    <xf numFmtId="0" fontId="0" fillId="0" borderId="3" xfId="0" applyBorder="1" applyAlignment="1">
      <alignment vertical="top"/>
    </xf>
    <xf numFmtId="0" fontId="0" fillId="0" borderId="4" xfId="0" applyBorder="1" applyAlignment="1">
      <alignment vertical="top"/>
    </xf>
    <xf numFmtId="0" fontId="10" fillId="0" borderId="2" xfId="0" applyFont="1"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13" fillId="0" borderId="3" xfId="0" applyFont="1" applyBorder="1" applyAlignment="1">
      <alignment vertical="top"/>
    </xf>
    <xf numFmtId="0" fontId="13" fillId="0" borderId="4" xfId="0" applyFont="1" applyBorder="1" applyAlignment="1">
      <alignment vertical="top"/>
    </xf>
    <xf numFmtId="0" fontId="8" fillId="0" borderId="2" xfId="3" applyFont="1" applyBorder="1" applyAlignment="1">
      <alignment horizontal="left" vertical="top" wrapText="1"/>
    </xf>
    <xf numFmtId="0" fontId="13" fillId="0" borderId="3" xfId="0" applyFont="1" applyBorder="1" applyAlignment="1">
      <alignment horizontal="left" vertical="top" wrapText="1"/>
    </xf>
    <xf numFmtId="0" fontId="10" fillId="0" borderId="9" xfId="0" applyFont="1" applyBorder="1" applyAlignment="1">
      <alignment horizontal="left" vertical="top" wrapText="1"/>
    </xf>
    <xf numFmtId="0" fontId="0" fillId="0" borderId="10" xfId="0" applyBorder="1" applyAlignment="1">
      <alignment horizontal="left" vertical="top" wrapText="1"/>
    </xf>
    <xf numFmtId="0" fontId="36" fillId="0" borderId="10" xfId="0" applyFont="1" applyBorder="1" applyAlignment="1">
      <alignment vertical="top" wrapText="1"/>
    </xf>
    <xf numFmtId="0" fontId="35" fillId="0" borderId="10" xfId="0" applyFont="1" applyBorder="1" applyAlignment="1">
      <alignment vertical="top" wrapText="1"/>
    </xf>
    <xf numFmtId="0" fontId="8" fillId="0" borderId="2" xfId="0" applyFont="1"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8" fillId="7" borderId="2" xfId="0" applyFont="1" applyFill="1" applyBorder="1" applyAlignment="1">
      <alignment vertical="center" wrapText="1"/>
    </xf>
    <xf numFmtId="0" fontId="8" fillId="7" borderId="3" xfId="0" applyFont="1" applyFill="1" applyBorder="1" applyAlignment="1">
      <alignment vertical="center" wrapText="1"/>
    </xf>
    <xf numFmtId="0" fontId="8" fillId="7" borderId="4" xfId="0" applyFont="1" applyFill="1" applyBorder="1" applyAlignment="1">
      <alignment vertical="center" wrapText="1"/>
    </xf>
    <xf numFmtId="0" fontId="6" fillId="8" borderId="3" xfId="0" applyFont="1" applyFill="1" applyBorder="1" applyAlignment="1">
      <alignment wrapText="1"/>
    </xf>
    <xf numFmtId="0" fontId="6" fillId="8" borderId="4" xfId="0" applyFont="1" applyFill="1" applyBorder="1" applyAlignment="1">
      <alignment wrapText="1"/>
    </xf>
    <xf numFmtId="0" fontId="10" fillId="7" borderId="3" xfId="0" applyFont="1" applyFill="1" applyBorder="1" applyAlignment="1">
      <alignment vertical="center" wrapText="1"/>
    </xf>
    <xf numFmtId="0" fontId="10" fillId="0" borderId="2" xfId="0" applyFont="1" applyBorder="1" applyAlignment="1">
      <alignment vertical="center" wrapText="1"/>
    </xf>
    <xf numFmtId="0" fontId="10" fillId="0" borderId="3" xfId="0" applyFont="1" applyBorder="1" applyAlignment="1">
      <alignment vertical="center" wrapText="1"/>
    </xf>
    <xf numFmtId="0" fontId="10" fillId="0" borderId="4" xfId="0" applyFont="1" applyBorder="1" applyAlignment="1">
      <alignment vertical="center" wrapText="1"/>
    </xf>
    <xf numFmtId="0" fontId="8" fillId="0" borderId="3" xfId="0" applyFont="1" applyBorder="1" applyAlignment="1">
      <alignment vertical="center" wrapText="1"/>
    </xf>
    <xf numFmtId="0" fontId="8" fillId="0" borderId="4" xfId="0" applyFont="1" applyBorder="1" applyAlignment="1">
      <alignment vertical="center" wrapText="1"/>
    </xf>
    <xf numFmtId="0" fontId="2" fillId="0" borderId="10" xfId="0" applyFont="1" applyBorder="1" applyAlignment="1">
      <alignment vertical="top" wrapText="1"/>
    </xf>
    <xf numFmtId="0" fontId="0" fillId="0" borderId="10" xfId="0" applyBorder="1" applyAlignment="1">
      <alignment vertical="top" wrapText="1"/>
    </xf>
    <xf numFmtId="0" fontId="8" fillId="0" borderId="8" xfId="0" applyFont="1" applyBorder="1" applyAlignment="1">
      <alignment vertical="center" wrapText="1"/>
    </xf>
    <xf numFmtId="0" fontId="8" fillId="7" borderId="8" xfId="0" applyFont="1" applyFill="1" applyBorder="1" applyAlignment="1">
      <alignment vertical="center" wrapText="1"/>
    </xf>
    <xf numFmtId="0" fontId="0" fillId="0" borderId="4" xfId="0" applyBorder="1" applyAlignment="1">
      <alignment vertical="top" wrapText="1"/>
    </xf>
    <xf numFmtId="0" fontId="6" fillId="21" borderId="6" xfId="0" applyFont="1" applyFill="1" applyBorder="1"/>
    <xf numFmtId="0" fontId="6" fillId="21" borderId="7" xfId="0" applyFont="1" applyFill="1" applyBorder="1"/>
  </cellXfs>
  <cellStyles count="7">
    <cellStyle name="Currency" xfId="1" builtinId="4"/>
    <cellStyle name="Normal" xfId="0" builtinId="0"/>
    <cellStyle name="Normal 2" xfId="3" xr:uid="{9E086C9F-9F9F-4012-958D-3BA93B20A90C}"/>
    <cellStyle name="Normal 3" xfId="4" xr:uid="{F1C7E561-29C6-45C4-B02A-EC3104A03A2D}"/>
    <cellStyle name="Normal_Data - Results" xfId="6" xr:uid="{95DF2886-64CE-43A0-82B7-8FCED8CF17BA}"/>
    <cellStyle name="Normal_Sheet2" xfId="5" xr:uid="{E600CC70-2D3F-4426-B121-9D5DBF685E82}"/>
    <cellStyle name="Percent" xfId="2" builtinId="5"/>
  </cellStyles>
  <dxfs count="17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val="0"/>
        <i val="0"/>
        <strike val="0"/>
        <condense val="0"/>
        <extend val="0"/>
        <outline val="0"/>
        <shadow val="0"/>
        <u val="none"/>
        <vertAlign val="baseline"/>
        <sz val="11"/>
        <color auto="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2" formatCode="0.00"/>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166" formatCode="mm/dd/yy"/>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Arial"/>
        <family val="2"/>
        <scheme val="none"/>
      </font>
      <numFmt numFmtId="1" formatCode="0"/>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border outline="0">
        <right style="thin">
          <color rgb="FF000000"/>
        </right>
        <top style="thin">
          <color rgb="FF000000"/>
        </top>
        <bottom style="thin">
          <color rgb="FF000000"/>
        </bottom>
      </border>
    </dxf>
    <dxf>
      <protection locked="0" hidden="0"/>
    </dxf>
    <dxf>
      <font>
        <color rgb="FF404040"/>
      </font>
      <fill>
        <patternFill patternType="solid">
          <fgColor indexed="64"/>
          <bgColor rgb="FFD6DCE4"/>
        </patternFill>
      </fill>
    </dxf>
    <dxf>
      <numFmt numFmtId="169" formatCode="&quot;$&quot;#,##0.00"/>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alignment wrapText="1"/>
    </dxf>
    <dxf>
      <alignment wrapText="1"/>
    </dxf>
    <dxf>
      <alignment wrapText="1"/>
    </dxf>
    <dxf>
      <alignment wrapText="1"/>
    </dxf>
    <dxf>
      <alignment wrapText="1"/>
    </dxf>
    <dxf>
      <alignment wrapText="1"/>
    </dxf>
    <dxf>
      <alignment wrapText="1"/>
    </dxf>
    <dxf>
      <alignment wrapText="1"/>
    </dxf>
    <dxf>
      <alignment wrapText="1"/>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wrapText="1"/>
    </dxf>
    <dxf>
      <alignment wrapText="1"/>
    </dxf>
    <dxf>
      <alignment wrapText="1"/>
    </dxf>
    <dxf>
      <alignment wrapText="1"/>
    </dxf>
    <dxf>
      <alignment wrapText="1"/>
    </dxf>
    <dxf>
      <alignment wrapText="1"/>
    </dxf>
    <dxf>
      <alignment wrapText="1"/>
    </dxf>
    <dxf>
      <alignment wrapText="1"/>
    </dxf>
    <dxf>
      <alignment wrapText="1"/>
    </dxf>
    <dxf>
      <border>
        <bottom style="thin">
          <color indexed="64"/>
        </bottom>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wrapText="1"/>
    </dxf>
    <dxf>
      <alignment wrapText="1"/>
    </dxf>
    <dxf>
      <alignment wrapText="1"/>
    </dxf>
    <dxf>
      <alignment wrapText="1"/>
    </dxf>
    <dxf>
      <alignment wrapText="1"/>
    </dxf>
    <dxf>
      <alignment wrapText="1"/>
    </dxf>
    <dxf>
      <alignment wrapText="1"/>
    </dxf>
    <dxf>
      <alignment wrapText="1"/>
    </dxf>
    <dxf>
      <alignment wrapText="1"/>
    </dxf>
  </dxfs>
  <tableStyles count="0" defaultTableStyle="TableStyleMedium2" defaultPivotStyle="PivotStyleLight16"/>
  <colors>
    <mruColors>
      <color rgb="FFA6C9EC"/>
      <color rgb="FFF2F2F2"/>
      <color rgb="FFD6DCE4"/>
      <color rgb="FFB8D3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600075</xdr:colOff>
          <xdr:row>0</xdr:row>
          <xdr:rowOff>9525</xdr:rowOff>
        </xdr:from>
        <xdr:to>
          <xdr:col>0</xdr:col>
          <xdr:colOff>7429500</xdr:colOff>
          <xdr:row>0</xdr:row>
          <xdr:rowOff>1171575</xdr:rowOff>
        </xdr:to>
        <xdr:sp macro="" textlink="">
          <xdr:nvSpPr>
            <xdr:cNvPr id="20481" name="Object 1" hidden="1">
              <a:extLst>
                <a:ext uri="{63B3BB69-23CF-44E3-9099-C40C66FF867C}">
                  <a14:compatExt spid="_x0000_s20481"/>
                </a:ext>
                <a:ext uri="{FF2B5EF4-FFF2-40B4-BE49-F238E27FC236}">
                  <a16:creationId xmlns:a16="http://schemas.microsoft.com/office/drawing/2014/main" id="{00000000-0008-0000-0000-0000015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0</xdr:col>
      <xdr:colOff>2053590</xdr:colOff>
      <xdr:row>0</xdr:row>
      <xdr:rowOff>1285240</xdr:rowOff>
    </xdr:from>
    <xdr:to>
      <xdr:col>0</xdr:col>
      <xdr:colOff>5833110</xdr:colOff>
      <xdr:row>0</xdr:row>
      <xdr:rowOff>1993900</xdr:rowOff>
    </xdr:to>
    <xdr:sp macro="" textlink="">
      <xdr:nvSpPr>
        <xdr:cNvPr id="2" name="Text Box 5">
          <a:extLst>
            <a:ext uri="{FF2B5EF4-FFF2-40B4-BE49-F238E27FC236}">
              <a16:creationId xmlns:a16="http://schemas.microsoft.com/office/drawing/2014/main" id="{00000000-0008-0000-0000-000002000000}"/>
            </a:ext>
          </a:extLst>
        </xdr:cNvPr>
        <xdr:cNvSpPr txBox="1">
          <a:spLocks noChangeArrowheads="1"/>
        </xdr:cNvSpPr>
      </xdr:nvSpPr>
      <xdr:spPr bwMode="auto">
        <a:xfrm>
          <a:off x="2053590" y="1285240"/>
          <a:ext cx="3779520" cy="708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45720" tIns="45720" rIns="45720" bIns="45720" anchor="t" upright="1"/>
        <a:lstStyle/>
        <a:p>
          <a:pPr algn="ctr" rtl="0">
            <a:defRPr sz="1000"/>
          </a:pPr>
          <a:r>
            <a:rPr lang="en-US" sz="900" b="0" i="0" u="none" strike="noStrike" baseline="0">
              <a:solidFill>
                <a:srgbClr val="000000"/>
              </a:solidFill>
              <a:latin typeface="Arial"/>
              <a:cs typeface="Arial"/>
            </a:rPr>
            <a:t>HEALTH AND HUMAN SERVICES AGENCY</a:t>
          </a:r>
          <a:endParaRPr lang="en-US" sz="1200" b="0" i="0" u="none" strike="noStrike" baseline="0">
            <a:solidFill>
              <a:srgbClr val="000000"/>
            </a:solidFill>
            <a:latin typeface="Times New Roman"/>
            <a:cs typeface="Times New Roman"/>
          </a:endParaRPr>
        </a:p>
        <a:p>
          <a:pPr algn="ctr" rtl="0">
            <a:defRPr sz="1000"/>
          </a:pPr>
          <a:r>
            <a:rPr lang="en-US" sz="800" b="0" i="0" u="none" strike="noStrike" baseline="0">
              <a:solidFill>
                <a:srgbClr val="000000"/>
              </a:solidFill>
              <a:latin typeface="Arial"/>
              <a:cs typeface="Arial"/>
            </a:rPr>
            <a:t>BEHAVIORAL HEALTH SERVICES</a:t>
          </a:r>
          <a:endParaRPr lang="en-US" sz="1200" b="0" i="0" u="none" strike="noStrike" baseline="0">
            <a:solidFill>
              <a:srgbClr val="000000"/>
            </a:solidFill>
            <a:latin typeface="Times New Roman"/>
            <a:cs typeface="Times New Roman"/>
          </a:endParaRPr>
        </a:p>
        <a:p>
          <a:pPr algn="ctr" rtl="0">
            <a:defRPr sz="1000"/>
          </a:pPr>
          <a:r>
            <a:rPr lang="en-US" sz="700" b="0" i="0" u="none" strike="noStrike" baseline="0">
              <a:solidFill>
                <a:srgbClr val="000000"/>
              </a:solidFill>
              <a:latin typeface="Arial"/>
              <a:cs typeface="Arial"/>
            </a:rPr>
            <a:t>3255 CAMINO DEL RIO SOUTH, MAILSTOP P-531</a:t>
          </a:r>
          <a:endParaRPr lang="en-US" sz="1200" b="0" i="0" u="none" strike="noStrike" baseline="0">
            <a:solidFill>
              <a:srgbClr val="000000"/>
            </a:solidFill>
            <a:latin typeface="Times New Roman"/>
            <a:cs typeface="Times New Roman"/>
          </a:endParaRPr>
        </a:p>
        <a:p>
          <a:pPr algn="ctr" rtl="0">
            <a:defRPr sz="1000"/>
          </a:pPr>
          <a:r>
            <a:rPr lang="en-US" sz="700" b="0" i="0" u="none" strike="noStrike" baseline="0">
              <a:solidFill>
                <a:srgbClr val="000000"/>
              </a:solidFill>
              <a:latin typeface="Arial"/>
              <a:cs typeface="Arial"/>
            </a:rPr>
            <a:t>SAN DIEGO, CALIFORNIA 92108-3806  </a:t>
          </a:r>
          <a:endParaRPr lang="en-US" sz="1200" b="0" i="0" u="none" strike="noStrike" baseline="0">
            <a:solidFill>
              <a:srgbClr val="000000"/>
            </a:solidFill>
            <a:latin typeface="Times New Roman"/>
            <a:cs typeface="Times New Roman"/>
          </a:endParaRPr>
        </a:p>
        <a:p>
          <a:pPr algn="ctr" rtl="0">
            <a:defRPr sz="1000"/>
          </a:pPr>
          <a:r>
            <a:rPr lang="en-US" sz="700" b="0" i="0" u="none" strike="noStrike" baseline="0">
              <a:solidFill>
                <a:srgbClr val="000000"/>
              </a:solidFill>
              <a:latin typeface="Arial"/>
              <a:cs typeface="Arial"/>
            </a:rPr>
            <a:t>(619) 563-2700 </a:t>
          </a:r>
          <a:r>
            <a:rPr lang="en-US" sz="700" b="0" i="0" u="none" strike="noStrike" baseline="0">
              <a:solidFill>
                <a:srgbClr val="000000"/>
              </a:solidFill>
              <a:latin typeface="Symbol"/>
              <a:cs typeface="Arial"/>
            </a:rPr>
            <a:t>·</a:t>
          </a:r>
          <a:r>
            <a:rPr lang="en-US" sz="700" b="0" i="0" u="none" strike="noStrike" baseline="0">
              <a:solidFill>
                <a:srgbClr val="000000"/>
              </a:solidFill>
              <a:latin typeface="Arial"/>
              <a:cs typeface="Arial"/>
            </a:rPr>
            <a:t> FAX (619) 563-2705</a:t>
          </a:r>
          <a:endParaRPr lang="en-US" sz="1200" b="0" i="0" u="none" strike="noStrike" baseline="0">
            <a:solidFill>
              <a:srgbClr val="000000"/>
            </a:solidFill>
            <a:latin typeface="Times New Roman"/>
            <a:cs typeface="Times New Roman"/>
          </a:endParaRPr>
        </a:p>
        <a:p>
          <a:pPr algn="l" rtl="0">
            <a:defRPr sz="1000"/>
          </a:pPr>
          <a:r>
            <a:rPr lang="en-US" sz="700" b="0" i="0" u="none" strike="noStrike" baseline="0">
              <a:solidFill>
                <a:srgbClr val="000000"/>
              </a:solidFill>
              <a:latin typeface="Arial"/>
              <a:cs typeface="Arial"/>
            </a:rPr>
            <a:t> </a:t>
          </a:r>
        </a:p>
      </xdr:txBody>
    </xdr:sp>
    <xdr:clientData/>
  </xdr:twoCellAnchor>
  <xdr:oneCellAnchor>
    <xdr:from>
      <xdr:col>0</xdr:col>
      <xdr:colOff>5867400</xdr:colOff>
      <xdr:row>0</xdr:row>
      <xdr:rowOff>1310640</xdr:rowOff>
    </xdr:from>
    <xdr:ext cx="1913422" cy="387927"/>
    <xdr:sp macro="" textlink="">
      <xdr:nvSpPr>
        <xdr:cNvPr id="3" name="Text Box 6">
          <a:extLst>
            <a:ext uri="{FF2B5EF4-FFF2-40B4-BE49-F238E27FC236}">
              <a16:creationId xmlns:a16="http://schemas.microsoft.com/office/drawing/2014/main" id="{00000000-0008-0000-0000-000003000000}"/>
            </a:ext>
          </a:extLst>
        </xdr:cNvPr>
        <xdr:cNvSpPr txBox="1">
          <a:spLocks noChangeArrowheads="1"/>
        </xdr:cNvSpPr>
      </xdr:nvSpPr>
      <xdr:spPr bwMode="auto">
        <a:xfrm>
          <a:off x="5867400" y="1310640"/>
          <a:ext cx="1913422" cy="387927"/>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wrap="square" lIns="45720" tIns="45720" rIns="45720" bIns="45720" anchor="t" upright="1">
          <a:spAutoFit/>
        </a:bodyPr>
        <a:lstStyle/>
        <a:p>
          <a:pPr algn="l" rtl="0">
            <a:defRPr sz="1000"/>
          </a:pPr>
          <a:r>
            <a:rPr lang="en-US" sz="800" b="1" i="0" u="none" strike="noStrike" baseline="0">
              <a:solidFill>
                <a:srgbClr val="000000"/>
              </a:solidFill>
              <a:latin typeface="Arial"/>
              <a:cs typeface="Arial"/>
            </a:rPr>
            <a:t>           LUKE BERGMANN, Ph.D.</a:t>
          </a:r>
          <a:endParaRPr lang="en-US" sz="1200" b="0" i="0" u="none" strike="noStrike" baseline="0">
            <a:solidFill>
              <a:srgbClr val="000000"/>
            </a:solidFill>
            <a:latin typeface="Times New Roman"/>
            <a:cs typeface="Times New Roman"/>
          </a:endParaRPr>
        </a:p>
        <a:p>
          <a:pPr algn="l" rtl="0">
            <a:defRPr sz="1000"/>
          </a:pPr>
          <a:r>
            <a:rPr lang="en-US" sz="600" b="0" i="0" u="none" strike="noStrike" baseline="0">
              <a:solidFill>
                <a:srgbClr val="000000"/>
              </a:solidFill>
              <a:latin typeface="Arial"/>
              <a:cs typeface="Arial"/>
            </a:rPr>
            <a:t>DIRECTOR, BEHAVIORAL HEALTH SERVICES</a:t>
          </a:r>
          <a:endParaRPr lang="en-US" sz="1200" b="0" i="0" u="none" strike="noStrike" baseline="0">
            <a:solidFill>
              <a:srgbClr val="000000"/>
            </a:solidFill>
            <a:latin typeface="Times New Roman"/>
            <a:cs typeface="Times New Roman"/>
          </a:endParaRPr>
        </a:p>
        <a:p>
          <a:pPr algn="l" rtl="0">
            <a:defRPr sz="1000"/>
          </a:pPr>
          <a:r>
            <a:rPr lang="en-US" sz="600" b="0" i="0" u="none" strike="noStrike" baseline="0">
              <a:solidFill>
                <a:srgbClr val="000000"/>
              </a:solidFill>
              <a:latin typeface="Arial"/>
              <a:cs typeface="Arial"/>
            </a:rPr>
            <a:t> </a:t>
          </a:r>
        </a:p>
      </xdr:txBody>
    </xdr:sp>
    <xdr:clientData/>
  </xdr:oneCellAnchor>
  <mc:AlternateContent xmlns:mc="http://schemas.openxmlformats.org/markup-compatibility/2006">
    <mc:Choice xmlns:a14="http://schemas.microsoft.com/office/drawing/2010/main" Requires="a14">
      <xdr:twoCellAnchor>
        <xdr:from>
          <xdr:col>0</xdr:col>
          <xdr:colOff>600075</xdr:colOff>
          <xdr:row>0</xdr:row>
          <xdr:rowOff>9525</xdr:rowOff>
        </xdr:from>
        <xdr:to>
          <xdr:col>0</xdr:col>
          <xdr:colOff>7429500</xdr:colOff>
          <xdr:row>0</xdr:row>
          <xdr:rowOff>1171575</xdr:rowOff>
        </xdr:to>
        <xdr:sp macro="" textlink="">
          <xdr:nvSpPr>
            <xdr:cNvPr id="20482" name="Object 2" hidden="1">
              <a:extLst>
                <a:ext uri="{63B3BB69-23CF-44E3-9099-C40C66FF867C}">
                  <a14:compatExt spid="_x0000_s20482"/>
                </a:ext>
                <a:ext uri="{FF2B5EF4-FFF2-40B4-BE49-F238E27FC236}">
                  <a16:creationId xmlns:a16="http://schemas.microsoft.com/office/drawing/2014/main" id="{00000000-0008-0000-0000-0000025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0</xdr:col>
      <xdr:colOff>2053590</xdr:colOff>
      <xdr:row>0</xdr:row>
      <xdr:rowOff>1285240</xdr:rowOff>
    </xdr:from>
    <xdr:to>
      <xdr:col>0</xdr:col>
      <xdr:colOff>5833110</xdr:colOff>
      <xdr:row>0</xdr:row>
      <xdr:rowOff>1993900</xdr:rowOff>
    </xdr:to>
    <xdr:sp macro="" textlink="">
      <xdr:nvSpPr>
        <xdr:cNvPr id="4" name="Text Box 5">
          <a:extLst>
            <a:ext uri="{FF2B5EF4-FFF2-40B4-BE49-F238E27FC236}">
              <a16:creationId xmlns:a16="http://schemas.microsoft.com/office/drawing/2014/main" id="{00000000-0008-0000-0000-000004000000}"/>
            </a:ext>
          </a:extLst>
        </xdr:cNvPr>
        <xdr:cNvSpPr txBox="1">
          <a:spLocks noChangeArrowheads="1"/>
        </xdr:cNvSpPr>
      </xdr:nvSpPr>
      <xdr:spPr bwMode="auto">
        <a:xfrm>
          <a:off x="2053590" y="1285240"/>
          <a:ext cx="3779520" cy="708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45720" tIns="45720" rIns="45720" bIns="45720" anchor="t" upright="1"/>
        <a:lstStyle/>
        <a:p>
          <a:pPr algn="ctr" rtl="0">
            <a:defRPr sz="1000"/>
          </a:pPr>
          <a:r>
            <a:rPr lang="en-US" sz="900" b="0" i="0" u="none" strike="noStrike" baseline="0">
              <a:solidFill>
                <a:srgbClr val="000000"/>
              </a:solidFill>
              <a:latin typeface="Arial"/>
              <a:cs typeface="Arial"/>
            </a:rPr>
            <a:t>HEALTH AND HUMAN SERVICES AGENCY</a:t>
          </a:r>
          <a:endParaRPr lang="en-US" sz="1200" b="0" i="0" u="none" strike="noStrike" baseline="0">
            <a:solidFill>
              <a:srgbClr val="000000"/>
            </a:solidFill>
            <a:latin typeface="Times New Roman"/>
            <a:cs typeface="Times New Roman"/>
          </a:endParaRPr>
        </a:p>
        <a:p>
          <a:pPr algn="ctr" rtl="0">
            <a:defRPr sz="1000"/>
          </a:pPr>
          <a:r>
            <a:rPr lang="en-US" sz="800" b="0" i="0" u="none" strike="noStrike" baseline="0">
              <a:solidFill>
                <a:srgbClr val="000000"/>
              </a:solidFill>
              <a:latin typeface="Arial"/>
              <a:cs typeface="Arial"/>
            </a:rPr>
            <a:t>BEHAVIORAL HEALTH SERVICES</a:t>
          </a:r>
          <a:endParaRPr lang="en-US" sz="1200" b="0" i="0" u="none" strike="noStrike" baseline="0">
            <a:solidFill>
              <a:srgbClr val="000000"/>
            </a:solidFill>
            <a:latin typeface="Times New Roman"/>
            <a:cs typeface="Times New Roman"/>
          </a:endParaRPr>
        </a:p>
        <a:p>
          <a:pPr algn="ctr" rtl="0">
            <a:defRPr sz="1000"/>
          </a:pPr>
          <a:r>
            <a:rPr lang="en-US" sz="700" b="0" i="0" u="none" strike="noStrike" baseline="0">
              <a:solidFill>
                <a:srgbClr val="000000"/>
              </a:solidFill>
              <a:latin typeface="Arial"/>
              <a:cs typeface="Arial"/>
            </a:rPr>
            <a:t>3255 CAMINO DEL RIO SOUTH, MAILSTOP P-531</a:t>
          </a:r>
          <a:endParaRPr lang="en-US" sz="1200" b="0" i="0" u="none" strike="noStrike" baseline="0">
            <a:solidFill>
              <a:srgbClr val="000000"/>
            </a:solidFill>
            <a:latin typeface="Times New Roman"/>
            <a:cs typeface="Times New Roman"/>
          </a:endParaRPr>
        </a:p>
        <a:p>
          <a:pPr algn="ctr" rtl="0">
            <a:defRPr sz="1000"/>
          </a:pPr>
          <a:r>
            <a:rPr lang="en-US" sz="700" b="0" i="0" u="none" strike="noStrike" baseline="0">
              <a:solidFill>
                <a:srgbClr val="000000"/>
              </a:solidFill>
              <a:latin typeface="Arial"/>
              <a:cs typeface="Arial"/>
            </a:rPr>
            <a:t>SAN DIEGO, CALIFORNIA 92108-3806  </a:t>
          </a:r>
          <a:endParaRPr lang="en-US" sz="1200" b="0" i="0" u="none" strike="noStrike" baseline="0">
            <a:solidFill>
              <a:srgbClr val="000000"/>
            </a:solidFill>
            <a:latin typeface="Times New Roman"/>
            <a:cs typeface="Times New Roman"/>
          </a:endParaRPr>
        </a:p>
        <a:p>
          <a:pPr algn="ctr" rtl="0">
            <a:defRPr sz="1000"/>
          </a:pPr>
          <a:r>
            <a:rPr lang="en-US" sz="700" b="0" i="0" u="none" strike="noStrike" baseline="0">
              <a:solidFill>
                <a:srgbClr val="000000"/>
              </a:solidFill>
              <a:latin typeface="Arial"/>
              <a:cs typeface="Arial"/>
            </a:rPr>
            <a:t>(619) 563-2700 </a:t>
          </a:r>
          <a:r>
            <a:rPr lang="en-US" sz="700" b="0" i="0" u="none" strike="noStrike" baseline="0">
              <a:solidFill>
                <a:srgbClr val="000000"/>
              </a:solidFill>
              <a:latin typeface="Symbol"/>
              <a:cs typeface="Arial"/>
            </a:rPr>
            <a:t>·</a:t>
          </a:r>
          <a:r>
            <a:rPr lang="en-US" sz="700" b="0" i="0" u="none" strike="noStrike" baseline="0">
              <a:solidFill>
                <a:srgbClr val="000000"/>
              </a:solidFill>
              <a:latin typeface="Arial"/>
              <a:cs typeface="Arial"/>
            </a:rPr>
            <a:t> FAX (619) 563-2705</a:t>
          </a:r>
          <a:endParaRPr lang="en-US" sz="1200" b="0" i="0" u="none" strike="noStrike" baseline="0">
            <a:solidFill>
              <a:srgbClr val="000000"/>
            </a:solidFill>
            <a:latin typeface="Times New Roman"/>
            <a:cs typeface="Times New Roman"/>
          </a:endParaRPr>
        </a:p>
        <a:p>
          <a:pPr algn="l" rtl="0">
            <a:defRPr sz="1000"/>
          </a:pPr>
          <a:r>
            <a:rPr lang="en-US" sz="700" b="0" i="0" u="none" strike="noStrike" baseline="0">
              <a:solidFill>
                <a:srgbClr val="000000"/>
              </a:solidFill>
              <a:latin typeface="Arial"/>
              <a:cs typeface="Arial"/>
            </a:rPr>
            <a:t> </a:t>
          </a:r>
        </a:p>
      </xdr:txBody>
    </xdr:sp>
    <xdr:clientData/>
  </xdr:twoCellAnchor>
  <xdr:oneCellAnchor>
    <xdr:from>
      <xdr:col>0</xdr:col>
      <xdr:colOff>5867400</xdr:colOff>
      <xdr:row>0</xdr:row>
      <xdr:rowOff>1310640</xdr:rowOff>
    </xdr:from>
    <xdr:ext cx="1913422" cy="387927"/>
    <xdr:sp macro="" textlink="">
      <xdr:nvSpPr>
        <xdr:cNvPr id="5" name="Text Box 6">
          <a:extLst>
            <a:ext uri="{FF2B5EF4-FFF2-40B4-BE49-F238E27FC236}">
              <a16:creationId xmlns:a16="http://schemas.microsoft.com/office/drawing/2014/main" id="{00000000-0008-0000-0000-000005000000}"/>
            </a:ext>
          </a:extLst>
        </xdr:cNvPr>
        <xdr:cNvSpPr txBox="1">
          <a:spLocks noChangeArrowheads="1"/>
        </xdr:cNvSpPr>
      </xdr:nvSpPr>
      <xdr:spPr bwMode="auto">
        <a:xfrm>
          <a:off x="5867400" y="1310640"/>
          <a:ext cx="1913422" cy="387927"/>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wrap="square" lIns="45720" tIns="45720" rIns="45720" bIns="45720" anchor="t" upright="1">
          <a:spAutoFit/>
        </a:bodyPr>
        <a:lstStyle/>
        <a:p>
          <a:pPr algn="l" rtl="0">
            <a:defRPr sz="1000"/>
          </a:pPr>
          <a:r>
            <a:rPr lang="en-US" sz="800" b="1" i="0" u="none" strike="noStrike" baseline="0">
              <a:solidFill>
                <a:srgbClr val="000000"/>
              </a:solidFill>
              <a:latin typeface="Arial"/>
              <a:cs typeface="Arial"/>
            </a:rPr>
            <a:t>           LUKE BERGMANN, Ph.D.</a:t>
          </a:r>
          <a:endParaRPr lang="en-US" sz="1200" b="0" i="0" u="none" strike="noStrike" baseline="0">
            <a:solidFill>
              <a:srgbClr val="000000"/>
            </a:solidFill>
            <a:latin typeface="Times New Roman"/>
            <a:cs typeface="Times New Roman"/>
          </a:endParaRPr>
        </a:p>
        <a:p>
          <a:pPr algn="l" rtl="0">
            <a:defRPr sz="1000"/>
          </a:pPr>
          <a:r>
            <a:rPr lang="en-US" sz="600" b="0" i="0" u="none" strike="noStrike" baseline="0">
              <a:solidFill>
                <a:srgbClr val="000000"/>
              </a:solidFill>
              <a:latin typeface="Arial"/>
              <a:cs typeface="Arial"/>
            </a:rPr>
            <a:t>DIRECTOR, BEHAVIORAL HEALTH SERVICES</a:t>
          </a:r>
          <a:endParaRPr lang="en-US" sz="1200" b="0" i="0" u="none" strike="noStrike" baseline="0">
            <a:solidFill>
              <a:srgbClr val="000000"/>
            </a:solidFill>
            <a:latin typeface="Times New Roman"/>
            <a:cs typeface="Times New Roman"/>
          </a:endParaRPr>
        </a:p>
        <a:p>
          <a:pPr algn="l" rtl="0">
            <a:defRPr sz="1000"/>
          </a:pPr>
          <a:r>
            <a:rPr lang="en-US" sz="600" b="0" i="0" u="none" strike="noStrike" baseline="0">
              <a:solidFill>
                <a:srgbClr val="000000"/>
              </a:solidFill>
              <a:latin typeface="Arial"/>
              <a:cs typeface="Arial"/>
            </a:rPr>
            <a:t> </a:t>
          </a:r>
        </a:p>
      </xdr:txBody>
    </xdr:sp>
    <xdr:clientData/>
  </xdr:oneCellAnchor>
  <xdr:twoCellAnchor>
    <xdr:from>
      <xdr:col>0</xdr:col>
      <xdr:colOff>219075</xdr:colOff>
      <xdr:row>0</xdr:row>
      <xdr:rowOff>1362075</xdr:rowOff>
    </xdr:from>
    <xdr:to>
      <xdr:col>0</xdr:col>
      <xdr:colOff>2247900</xdr:colOff>
      <xdr:row>0</xdr:row>
      <xdr:rowOff>1838325</xdr:rowOff>
    </xdr:to>
    <xdr:sp macro="" textlink="">
      <xdr:nvSpPr>
        <xdr:cNvPr id="6" name="Text Box 1">
          <a:extLst>
            <a:ext uri="{FF2B5EF4-FFF2-40B4-BE49-F238E27FC236}">
              <a16:creationId xmlns:a16="http://schemas.microsoft.com/office/drawing/2014/main" id="{00000000-0008-0000-0000-000006000000}"/>
            </a:ext>
          </a:extLst>
        </xdr:cNvPr>
        <xdr:cNvSpPr txBox="1">
          <a:spLocks noChangeArrowheads="1"/>
        </xdr:cNvSpPr>
      </xdr:nvSpPr>
      <xdr:spPr bwMode="auto">
        <a:xfrm>
          <a:off x="219075" y="1362075"/>
          <a:ext cx="2028825" cy="4762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45720" tIns="45720" rIns="45720" bIns="45720" anchor="t" anchorCtr="0" upright="1">
          <a:noAutofit/>
        </a:bodyPr>
        <a:lstStyle/>
        <a:p>
          <a:pPr marL="0" marR="0" algn="ctr">
            <a:spcBef>
              <a:spcPts val="0"/>
            </a:spcBef>
            <a:spcAft>
              <a:spcPts val="0"/>
            </a:spcAft>
          </a:pPr>
          <a:r>
            <a:rPr lang="en-US" sz="800" b="1">
              <a:effectLst/>
              <a:latin typeface="Arial" panose="020B0604020202020204" pitchFamily="34" charset="0"/>
              <a:ea typeface="Times New Roman" panose="02020603050405020304" pitchFamily="18" charset="0"/>
              <a:cs typeface="Times New Roman" panose="02020603050405020304" pitchFamily="18" charset="0"/>
            </a:rPr>
            <a:t>CAROLINE SMITH</a:t>
          </a:r>
          <a:endParaRPr lang="en-US" sz="1200">
            <a:effectLst/>
            <a:latin typeface="Times New Roman" panose="02020603050405020304" pitchFamily="18" charset="0"/>
            <a:ea typeface="Times New Roman" panose="02020603050405020304" pitchFamily="18" charset="0"/>
          </a:endParaRPr>
        </a:p>
        <a:p>
          <a:pPr marL="0" marR="0" algn="ctr">
            <a:spcBef>
              <a:spcPts val="0"/>
            </a:spcBef>
            <a:spcAft>
              <a:spcPts val="0"/>
            </a:spcAft>
          </a:pPr>
          <a:r>
            <a:rPr lang="en-US" sz="600">
              <a:effectLst/>
              <a:latin typeface="Arial" panose="020B0604020202020204" pitchFamily="34" charset="0"/>
              <a:ea typeface="Times New Roman" panose="02020603050405020304" pitchFamily="18" charset="0"/>
              <a:cs typeface="Times New Roman" panose="02020603050405020304" pitchFamily="18" charset="0"/>
            </a:rPr>
            <a:t>INTERIM DEPUTY CHIEF ADMINISTRATIVE OFFICER</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447675</xdr:colOff>
          <xdr:row>0</xdr:row>
          <xdr:rowOff>9525</xdr:rowOff>
        </xdr:from>
        <xdr:to>
          <xdr:col>0</xdr:col>
          <xdr:colOff>7286625</xdr:colOff>
          <xdr:row>0</xdr:row>
          <xdr:rowOff>1171575</xdr:rowOff>
        </xdr:to>
        <xdr:sp macro="" textlink="">
          <xdr:nvSpPr>
            <xdr:cNvPr id="21505" name="Object 1" hidden="1">
              <a:extLst>
                <a:ext uri="{63B3BB69-23CF-44E3-9099-C40C66FF867C}">
                  <a14:compatExt spid="_x0000_s21505"/>
                </a:ext>
                <a:ext uri="{FF2B5EF4-FFF2-40B4-BE49-F238E27FC236}">
                  <a16:creationId xmlns:a16="http://schemas.microsoft.com/office/drawing/2014/main" id="{00000000-0008-0000-0100-000001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0</xdr:col>
      <xdr:colOff>1844040</xdr:colOff>
      <xdr:row>0</xdr:row>
      <xdr:rowOff>1310640</xdr:rowOff>
    </xdr:from>
    <xdr:to>
      <xdr:col>0</xdr:col>
      <xdr:colOff>5623560</xdr:colOff>
      <xdr:row>0</xdr:row>
      <xdr:rowOff>2019300</xdr:rowOff>
    </xdr:to>
    <xdr:sp macro="" textlink="">
      <xdr:nvSpPr>
        <xdr:cNvPr id="2" name="Text Box 5">
          <a:extLst>
            <a:ext uri="{FF2B5EF4-FFF2-40B4-BE49-F238E27FC236}">
              <a16:creationId xmlns:a16="http://schemas.microsoft.com/office/drawing/2014/main" id="{00000000-0008-0000-0100-000002000000}"/>
            </a:ext>
          </a:extLst>
        </xdr:cNvPr>
        <xdr:cNvSpPr txBox="1">
          <a:spLocks noChangeArrowheads="1"/>
        </xdr:cNvSpPr>
      </xdr:nvSpPr>
      <xdr:spPr bwMode="auto">
        <a:xfrm>
          <a:off x="1844040" y="1310640"/>
          <a:ext cx="3779520" cy="708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45720" tIns="45720" rIns="45720" bIns="45720" anchor="t" upright="1"/>
        <a:lstStyle/>
        <a:p>
          <a:pPr algn="ctr" rtl="0">
            <a:defRPr sz="1000"/>
          </a:pPr>
          <a:r>
            <a:rPr lang="en-US" sz="900" b="0" i="0" u="none" strike="noStrike" baseline="0">
              <a:solidFill>
                <a:srgbClr val="000000"/>
              </a:solidFill>
              <a:latin typeface="Arial"/>
              <a:cs typeface="Arial"/>
            </a:rPr>
            <a:t>HEALTH AND HUMAN SERVICES AGENCY</a:t>
          </a:r>
          <a:endParaRPr lang="en-US" sz="1200" b="0" i="0" u="none" strike="noStrike" baseline="0">
            <a:solidFill>
              <a:srgbClr val="000000"/>
            </a:solidFill>
            <a:latin typeface="Times New Roman"/>
            <a:cs typeface="Times New Roman"/>
          </a:endParaRPr>
        </a:p>
        <a:p>
          <a:pPr algn="ctr" rtl="0">
            <a:defRPr sz="1000"/>
          </a:pPr>
          <a:r>
            <a:rPr lang="en-US" sz="800" b="0" i="0" u="none" strike="noStrike" baseline="0">
              <a:solidFill>
                <a:srgbClr val="000000"/>
              </a:solidFill>
              <a:latin typeface="Arial"/>
              <a:cs typeface="Arial"/>
            </a:rPr>
            <a:t>BEHAVIORAL HEALTH SERVICES </a:t>
          </a:r>
          <a:endParaRPr lang="en-US" sz="1200" b="0" i="0" u="none" strike="noStrike" baseline="0">
            <a:solidFill>
              <a:srgbClr val="000000"/>
            </a:solidFill>
            <a:latin typeface="Times New Roman"/>
            <a:cs typeface="Times New Roman"/>
          </a:endParaRPr>
        </a:p>
        <a:p>
          <a:pPr algn="ctr" rtl="0">
            <a:defRPr sz="1000"/>
          </a:pPr>
          <a:r>
            <a:rPr lang="en-US" sz="700" b="0" i="0" u="none" strike="noStrike" baseline="0">
              <a:solidFill>
                <a:srgbClr val="000000"/>
              </a:solidFill>
              <a:latin typeface="Arial"/>
              <a:cs typeface="Arial"/>
            </a:rPr>
            <a:t>3255 CAMINO DEL RIO SOUTH, MAILSTOP P-531</a:t>
          </a:r>
          <a:endParaRPr lang="en-US" sz="1200" b="0" i="0" u="none" strike="noStrike" baseline="0">
            <a:solidFill>
              <a:srgbClr val="000000"/>
            </a:solidFill>
            <a:latin typeface="Times New Roman"/>
            <a:cs typeface="Times New Roman"/>
          </a:endParaRPr>
        </a:p>
        <a:p>
          <a:pPr algn="ctr" rtl="0">
            <a:defRPr sz="1000"/>
          </a:pPr>
          <a:r>
            <a:rPr lang="en-US" sz="700" b="0" i="0" u="none" strike="noStrike" baseline="0">
              <a:solidFill>
                <a:srgbClr val="000000"/>
              </a:solidFill>
              <a:latin typeface="Arial"/>
              <a:cs typeface="Arial"/>
            </a:rPr>
            <a:t>SAN DIEGO, CALIFORNIA 92108 -3806 </a:t>
          </a:r>
          <a:endParaRPr lang="en-US" sz="1200" b="0" i="0" u="none" strike="noStrike" baseline="0">
            <a:solidFill>
              <a:srgbClr val="000000"/>
            </a:solidFill>
            <a:latin typeface="Times New Roman"/>
            <a:cs typeface="Times New Roman"/>
          </a:endParaRPr>
        </a:p>
        <a:p>
          <a:pPr algn="ctr" rtl="0">
            <a:defRPr sz="1000"/>
          </a:pPr>
          <a:r>
            <a:rPr lang="en-US" sz="700" b="0" i="0" u="none" strike="noStrike" baseline="0">
              <a:solidFill>
                <a:srgbClr val="000000"/>
              </a:solidFill>
              <a:latin typeface="Arial"/>
              <a:cs typeface="Arial"/>
            </a:rPr>
            <a:t>(619) 563-2700 </a:t>
          </a:r>
          <a:r>
            <a:rPr lang="en-US" sz="700" b="0" i="0" u="none" strike="noStrike" baseline="0">
              <a:solidFill>
                <a:srgbClr val="000000"/>
              </a:solidFill>
              <a:latin typeface="Symbol"/>
              <a:cs typeface="Arial"/>
            </a:rPr>
            <a:t>·</a:t>
          </a:r>
          <a:r>
            <a:rPr lang="en-US" sz="700" b="0" i="0" u="none" strike="noStrike" baseline="0">
              <a:solidFill>
                <a:srgbClr val="000000"/>
              </a:solidFill>
              <a:latin typeface="Arial"/>
              <a:cs typeface="Arial"/>
            </a:rPr>
            <a:t> FAX (619) 563-2705</a:t>
          </a:r>
          <a:endParaRPr lang="en-US" sz="1200" b="0" i="0" u="none" strike="noStrike" baseline="0">
            <a:solidFill>
              <a:srgbClr val="000000"/>
            </a:solidFill>
            <a:latin typeface="Times New Roman"/>
            <a:cs typeface="Times New Roman"/>
          </a:endParaRPr>
        </a:p>
        <a:p>
          <a:pPr algn="l" rtl="0">
            <a:defRPr sz="1000"/>
          </a:pPr>
          <a:r>
            <a:rPr lang="en-US" sz="700" b="0" i="0" u="none" strike="noStrike" baseline="0">
              <a:solidFill>
                <a:srgbClr val="000000"/>
              </a:solidFill>
              <a:latin typeface="Arial"/>
              <a:cs typeface="Arial"/>
            </a:rPr>
            <a:t> </a:t>
          </a:r>
        </a:p>
      </xdr:txBody>
    </xdr:sp>
    <xdr:clientData/>
  </xdr:twoCellAnchor>
  <xdr:oneCellAnchor>
    <xdr:from>
      <xdr:col>0</xdr:col>
      <xdr:colOff>5791200</xdr:colOff>
      <xdr:row>0</xdr:row>
      <xdr:rowOff>1303020</xdr:rowOff>
    </xdr:from>
    <xdr:ext cx="2027722" cy="387927"/>
    <xdr:sp macro="" textlink="">
      <xdr:nvSpPr>
        <xdr:cNvPr id="3" name="Text Box 6">
          <a:extLst>
            <a:ext uri="{FF2B5EF4-FFF2-40B4-BE49-F238E27FC236}">
              <a16:creationId xmlns:a16="http://schemas.microsoft.com/office/drawing/2014/main" id="{00000000-0008-0000-0100-000003000000}"/>
            </a:ext>
          </a:extLst>
        </xdr:cNvPr>
        <xdr:cNvSpPr txBox="1">
          <a:spLocks noChangeArrowheads="1"/>
        </xdr:cNvSpPr>
      </xdr:nvSpPr>
      <xdr:spPr bwMode="auto">
        <a:xfrm>
          <a:off x="5791200" y="1303020"/>
          <a:ext cx="2027722" cy="387927"/>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wrap="square" lIns="45720" tIns="45720" rIns="45720" bIns="45720" anchor="t" upright="1">
          <a:spAutoFit/>
        </a:bodyPr>
        <a:lstStyle/>
        <a:p>
          <a:pPr algn="l" rtl="0">
            <a:defRPr sz="1000"/>
          </a:pPr>
          <a:r>
            <a:rPr lang="en-US" sz="800" b="1" i="0" u="none" strike="noStrike" baseline="0">
              <a:solidFill>
                <a:srgbClr val="000000"/>
              </a:solidFill>
              <a:latin typeface="Arial"/>
              <a:cs typeface="Arial"/>
            </a:rPr>
            <a:t>            LUKE BERGMANN, Ph.D.</a:t>
          </a:r>
        </a:p>
        <a:p>
          <a:pPr algn="l" rtl="0">
            <a:defRPr sz="1000"/>
          </a:pPr>
          <a:r>
            <a:rPr lang="en-US" sz="600" b="0" i="0" u="none" strike="noStrike" baseline="0">
              <a:solidFill>
                <a:srgbClr val="000000"/>
              </a:solidFill>
              <a:latin typeface="Arial"/>
              <a:cs typeface="Arial"/>
            </a:rPr>
            <a:t>DIRECTOR, BEHAVIORAL HEALTH SERVICES</a:t>
          </a:r>
          <a:endParaRPr lang="en-US" sz="1200" b="0" i="0" u="none" strike="noStrike" baseline="0">
            <a:solidFill>
              <a:srgbClr val="000000"/>
            </a:solidFill>
            <a:latin typeface="Times New Roman"/>
            <a:cs typeface="Times New Roman"/>
          </a:endParaRPr>
        </a:p>
        <a:p>
          <a:pPr algn="l" rtl="0">
            <a:defRPr sz="1000"/>
          </a:pPr>
          <a:r>
            <a:rPr lang="en-US" sz="600" b="0" i="0" u="none" strike="noStrike" baseline="0">
              <a:solidFill>
                <a:srgbClr val="000000"/>
              </a:solidFill>
              <a:latin typeface="Arial"/>
              <a:cs typeface="Arial"/>
            </a:rPr>
            <a:t> </a:t>
          </a:r>
        </a:p>
      </xdr:txBody>
    </xdr:sp>
    <xdr:clientData/>
  </xdr:oneCellAnchor>
  <mc:AlternateContent xmlns:mc="http://schemas.openxmlformats.org/markup-compatibility/2006">
    <mc:Choice xmlns:a14="http://schemas.microsoft.com/office/drawing/2010/main" Requires="a14">
      <xdr:twoCellAnchor>
        <xdr:from>
          <xdr:col>0</xdr:col>
          <xdr:colOff>447675</xdr:colOff>
          <xdr:row>0</xdr:row>
          <xdr:rowOff>9525</xdr:rowOff>
        </xdr:from>
        <xdr:to>
          <xdr:col>0</xdr:col>
          <xdr:colOff>7286625</xdr:colOff>
          <xdr:row>0</xdr:row>
          <xdr:rowOff>1171575</xdr:rowOff>
        </xdr:to>
        <xdr:sp macro="" textlink="">
          <xdr:nvSpPr>
            <xdr:cNvPr id="21506" name="Object 2" hidden="1">
              <a:extLst>
                <a:ext uri="{63B3BB69-23CF-44E3-9099-C40C66FF867C}">
                  <a14:compatExt spid="_x0000_s21506"/>
                </a:ext>
                <a:ext uri="{FF2B5EF4-FFF2-40B4-BE49-F238E27FC236}">
                  <a16:creationId xmlns:a16="http://schemas.microsoft.com/office/drawing/2014/main" id="{00000000-0008-0000-0100-000002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0</xdr:col>
      <xdr:colOff>1844040</xdr:colOff>
      <xdr:row>0</xdr:row>
      <xdr:rowOff>1310640</xdr:rowOff>
    </xdr:from>
    <xdr:to>
      <xdr:col>0</xdr:col>
      <xdr:colOff>5623560</xdr:colOff>
      <xdr:row>0</xdr:row>
      <xdr:rowOff>2019300</xdr:rowOff>
    </xdr:to>
    <xdr:sp macro="" textlink="">
      <xdr:nvSpPr>
        <xdr:cNvPr id="4" name="Text Box 5">
          <a:extLst>
            <a:ext uri="{FF2B5EF4-FFF2-40B4-BE49-F238E27FC236}">
              <a16:creationId xmlns:a16="http://schemas.microsoft.com/office/drawing/2014/main" id="{00000000-0008-0000-0100-000004000000}"/>
            </a:ext>
          </a:extLst>
        </xdr:cNvPr>
        <xdr:cNvSpPr txBox="1">
          <a:spLocks noChangeArrowheads="1"/>
        </xdr:cNvSpPr>
      </xdr:nvSpPr>
      <xdr:spPr bwMode="auto">
        <a:xfrm>
          <a:off x="1844040" y="1310640"/>
          <a:ext cx="3779520" cy="708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45720" tIns="45720" rIns="45720" bIns="45720" anchor="t" upright="1"/>
        <a:lstStyle/>
        <a:p>
          <a:pPr algn="ctr" rtl="0">
            <a:defRPr sz="1000"/>
          </a:pPr>
          <a:r>
            <a:rPr lang="en-US" sz="900" b="0" i="0" u="none" strike="noStrike" baseline="0">
              <a:solidFill>
                <a:srgbClr val="000000"/>
              </a:solidFill>
              <a:latin typeface="Arial"/>
              <a:cs typeface="Arial"/>
            </a:rPr>
            <a:t>HEALTH AND HUMAN SERVICES AGENCY</a:t>
          </a:r>
          <a:endParaRPr lang="en-US" sz="1200" b="0" i="0" u="none" strike="noStrike" baseline="0">
            <a:solidFill>
              <a:srgbClr val="000000"/>
            </a:solidFill>
            <a:latin typeface="Times New Roman"/>
            <a:cs typeface="Times New Roman"/>
          </a:endParaRPr>
        </a:p>
        <a:p>
          <a:pPr algn="ctr" rtl="0">
            <a:defRPr sz="1000"/>
          </a:pPr>
          <a:r>
            <a:rPr lang="en-US" sz="800" b="0" i="0" u="none" strike="noStrike" baseline="0">
              <a:solidFill>
                <a:srgbClr val="000000"/>
              </a:solidFill>
              <a:latin typeface="Arial"/>
              <a:cs typeface="Arial"/>
            </a:rPr>
            <a:t>BEHAVIORAL HEALTH SERVICES </a:t>
          </a:r>
          <a:endParaRPr lang="en-US" sz="1200" b="0" i="0" u="none" strike="noStrike" baseline="0">
            <a:solidFill>
              <a:srgbClr val="000000"/>
            </a:solidFill>
            <a:latin typeface="Times New Roman"/>
            <a:cs typeface="Times New Roman"/>
          </a:endParaRPr>
        </a:p>
        <a:p>
          <a:pPr algn="ctr" rtl="0">
            <a:defRPr sz="1000"/>
          </a:pPr>
          <a:r>
            <a:rPr lang="en-US" sz="700" b="0" i="0" u="none" strike="noStrike" baseline="0">
              <a:solidFill>
                <a:srgbClr val="000000"/>
              </a:solidFill>
              <a:latin typeface="Arial"/>
              <a:cs typeface="Arial"/>
            </a:rPr>
            <a:t>3255 CAMINO DEL RIO SOUTH, MAILSTOP P-531</a:t>
          </a:r>
          <a:endParaRPr lang="en-US" sz="1200" b="0" i="0" u="none" strike="noStrike" baseline="0">
            <a:solidFill>
              <a:srgbClr val="000000"/>
            </a:solidFill>
            <a:latin typeface="Times New Roman"/>
            <a:cs typeface="Times New Roman"/>
          </a:endParaRPr>
        </a:p>
        <a:p>
          <a:pPr algn="ctr" rtl="0">
            <a:defRPr sz="1000"/>
          </a:pPr>
          <a:r>
            <a:rPr lang="en-US" sz="700" b="0" i="0" u="none" strike="noStrike" baseline="0">
              <a:solidFill>
                <a:srgbClr val="000000"/>
              </a:solidFill>
              <a:latin typeface="Arial"/>
              <a:cs typeface="Arial"/>
            </a:rPr>
            <a:t>SAN DIEGO, CALIFORNIA 92108 -3806 </a:t>
          </a:r>
          <a:endParaRPr lang="en-US" sz="1200" b="0" i="0" u="none" strike="noStrike" baseline="0">
            <a:solidFill>
              <a:srgbClr val="000000"/>
            </a:solidFill>
            <a:latin typeface="Times New Roman"/>
            <a:cs typeface="Times New Roman"/>
          </a:endParaRPr>
        </a:p>
        <a:p>
          <a:pPr algn="ctr" rtl="0">
            <a:defRPr sz="1000"/>
          </a:pPr>
          <a:r>
            <a:rPr lang="en-US" sz="700" b="0" i="0" u="none" strike="noStrike" baseline="0">
              <a:solidFill>
                <a:srgbClr val="000000"/>
              </a:solidFill>
              <a:latin typeface="Arial"/>
              <a:cs typeface="Arial"/>
            </a:rPr>
            <a:t>(619) 563-2700 </a:t>
          </a:r>
          <a:r>
            <a:rPr lang="en-US" sz="700" b="0" i="0" u="none" strike="noStrike" baseline="0">
              <a:solidFill>
                <a:srgbClr val="000000"/>
              </a:solidFill>
              <a:latin typeface="Symbol"/>
              <a:cs typeface="Arial"/>
            </a:rPr>
            <a:t>·</a:t>
          </a:r>
          <a:r>
            <a:rPr lang="en-US" sz="700" b="0" i="0" u="none" strike="noStrike" baseline="0">
              <a:solidFill>
                <a:srgbClr val="000000"/>
              </a:solidFill>
              <a:latin typeface="Arial"/>
              <a:cs typeface="Arial"/>
            </a:rPr>
            <a:t> FAX (619) 563-2705</a:t>
          </a:r>
          <a:endParaRPr lang="en-US" sz="1200" b="0" i="0" u="none" strike="noStrike" baseline="0">
            <a:solidFill>
              <a:srgbClr val="000000"/>
            </a:solidFill>
            <a:latin typeface="Times New Roman"/>
            <a:cs typeface="Times New Roman"/>
          </a:endParaRPr>
        </a:p>
        <a:p>
          <a:pPr algn="l" rtl="0">
            <a:defRPr sz="1000"/>
          </a:pPr>
          <a:r>
            <a:rPr lang="en-US" sz="700" b="0" i="0" u="none" strike="noStrike" baseline="0">
              <a:solidFill>
                <a:srgbClr val="000000"/>
              </a:solidFill>
              <a:latin typeface="Arial"/>
              <a:cs typeface="Arial"/>
            </a:rPr>
            <a:t> </a:t>
          </a:r>
        </a:p>
      </xdr:txBody>
    </xdr:sp>
    <xdr:clientData/>
  </xdr:twoCellAnchor>
  <xdr:oneCellAnchor>
    <xdr:from>
      <xdr:col>0</xdr:col>
      <xdr:colOff>5791200</xdr:colOff>
      <xdr:row>0</xdr:row>
      <xdr:rowOff>1303020</xdr:rowOff>
    </xdr:from>
    <xdr:ext cx="2027722" cy="387927"/>
    <xdr:sp macro="" textlink="">
      <xdr:nvSpPr>
        <xdr:cNvPr id="5" name="Text Box 6">
          <a:extLst>
            <a:ext uri="{FF2B5EF4-FFF2-40B4-BE49-F238E27FC236}">
              <a16:creationId xmlns:a16="http://schemas.microsoft.com/office/drawing/2014/main" id="{00000000-0008-0000-0100-000005000000}"/>
            </a:ext>
          </a:extLst>
        </xdr:cNvPr>
        <xdr:cNvSpPr txBox="1">
          <a:spLocks noChangeArrowheads="1"/>
        </xdr:cNvSpPr>
      </xdr:nvSpPr>
      <xdr:spPr bwMode="auto">
        <a:xfrm>
          <a:off x="5791200" y="1303020"/>
          <a:ext cx="2027722" cy="387927"/>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wrap="square" lIns="45720" tIns="45720" rIns="45720" bIns="45720" anchor="t" upright="1">
          <a:spAutoFit/>
        </a:bodyPr>
        <a:lstStyle/>
        <a:p>
          <a:pPr algn="l" rtl="0">
            <a:defRPr sz="1000"/>
          </a:pPr>
          <a:r>
            <a:rPr lang="en-US" sz="800" b="1" i="0" u="none" strike="noStrike" baseline="0">
              <a:solidFill>
                <a:srgbClr val="000000"/>
              </a:solidFill>
              <a:latin typeface="Arial"/>
              <a:cs typeface="Arial"/>
            </a:rPr>
            <a:t>            LUKE BERGMANN, Ph.D.</a:t>
          </a:r>
        </a:p>
        <a:p>
          <a:pPr algn="l" rtl="0">
            <a:defRPr sz="1000"/>
          </a:pPr>
          <a:r>
            <a:rPr lang="en-US" sz="600" b="0" i="0" u="none" strike="noStrike" baseline="0">
              <a:solidFill>
                <a:srgbClr val="000000"/>
              </a:solidFill>
              <a:latin typeface="Arial"/>
              <a:cs typeface="Arial"/>
            </a:rPr>
            <a:t>DIRECTOR, BEHAVIORAL HEALTH SERVICES</a:t>
          </a:r>
          <a:endParaRPr lang="en-US" sz="1200" b="0" i="0" u="none" strike="noStrike" baseline="0">
            <a:solidFill>
              <a:srgbClr val="000000"/>
            </a:solidFill>
            <a:latin typeface="Times New Roman"/>
            <a:cs typeface="Times New Roman"/>
          </a:endParaRPr>
        </a:p>
        <a:p>
          <a:pPr algn="l" rtl="0">
            <a:defRPr sz="1000"/>
          </a:pPr>
          <a:r>
            <a:rPr lang="en-US" sz="600" b="0" i="0" u="none" strike="noStrike" baseline="0">
              <a:solidFill>
                <a:srgbClr val="000000"/>
              </a:solidFill>
              <a:latin typeface="Arial"/>
              <a:cs typeface="Arial"/>
            </a:rPr>
            <a:t> </a:t>
          </a:r>
        </a:p>
      </xdr:txBody>
    </xdr:sp>
    <xdr:clientData/>
  </xdr:oneCellAnchor>
  <xdr:twoCellAnchor>
    <xdr:from>
      <xdr:col>0</xdr:col>
      <xdr:colOff>190500</xdr:colOff>
      <xdr:row>0</xdr:row>
      <xdr:rowOff>1343025</xdr:rowOff>
    </xdr:from>
    <xdr:to>
      <xdr:col>0</xdr:col>
      <xdr:colOff>2219325</xdr:colOff>
      <xdr:row>0</xdr:row>
      <xdr:rowOff>1819275</xdr:rowOff>
    </xdr:to>
    <xdr:sp macro="" textlink="">
      <xdr:nvSpPr>
        <xdr:cNvPr id="6" name="Text Box 1">
          <a:extLst>
            <a:ext uri="{FF2B5EF4-FFF2-40B4-BE49-F238E27FC236}">
              <a16:creationId xmlns:a16="http://schemas.microsoft.com/office/drawing/2014/main" id="{00000000-0008-0000-0100-000006000000}"/>
            </a:ext>
          </a:extLst>
        </xdr:cNvPr>
        <xdr:cNvSpPr txBox="1">
          <a:spLocks noChangeArrowheads="1"/>
        </xdr:cNvSpPr>
      </xdr:nvSpPr>
      <xdr:spPr bwMode="auto">
        <a:xfrm>
          <a:off x="190500" y="1343025"/>
          <a:ext cx="2028825" cy="4762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45720" tIns="45720" rIns="45720" bIns="45720" anchor="t" anchorCtr="0" upright="1">
          <a:noAutofit/>
        </a:bodyPr>
        <a:lstStyle/>
        <a:p>
          <a:pPr marL="0" marR="0" algn="ctr">
            <a:spcBef>
              <a:spcPts val="0"/>
            </a:spcBef>
            <a:spcAft>
              <a:spcPts val="0"/>
            </a:spcAft>
          </a:pPr>
          <a:r>
            <a:rPr lang="en-US" sz="800" b="1">
              <a:effectLst/>
              <a:latin typeface="Arial" panose="020B0604020202020204" pitchFamily="34" charset="0"/>
              <a:ea typeface="Times New Roman" panose="02020603050405020304" pitchFamily="18" charset="0"/>
              <a:cs typeface="Times New Roman" panose="02020603050405020304" pitchFamily="18" charset="0"/>
            </a:rPr>
            <a:t>CAROLINE SMITH</a:t>
          </a:r>
          <a:endParaRPr lang="en-US" sz="1200">
            <a:effectLst/>
            <a:latin typeface="Times New Roman" panose="02020603050405020304" pitchFamily="18" charset="0"/>
            <a:ea typeface="Times New Roman" panose="02020603050405020304" pitchFamily="18" charset="0"/>
          </a:endParaRPr>
        </a:p>
        <a:p>
          <a:pPr marL="0" marR="0" algn="ctr">
            <a:spcBef>
              <a:spcPts val="0"/>
            </a:spcBef>
            <a:spcAft>
              <a:spcPts val="0"/>
            </a:spcAft>
          </a:pPr>
          <a:r>
            <a:rPr lang="en-US" sz="600">
              <a:effectLst/>
              <a:latin typeface="Arial" panose="020B0604020202020204" pitchFamily="34" charset="0"/>
              <a:ea typeface="Times New Roman" panose="02020603050405020304" pitchFamily="18" charset="0"/>
              <a:cs typeface="Times New Roman" panose="02020603050405020304" pitchFamily="18" charset="0"/>
            </a:rPr>
            <a:t>INTERIM DEPUTY CHIEF ADMINISTRATIVE OFFICER</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S:\BHS\AMH\QI\Program%20Folders\A-OA%20Programs\UPAC%20-%2000131\UPAC%20Promise%20Wellness%20Center%20-%203762\MRR%20-%20FY%2023-24\FY%2023-24%20MRR%20Tool%20-%20UPAC%20Promise%20Wellness%20Center%20-%2007.28.23.xlsx" TargetMode="External"/><Relationship Id="rId1" Type="http://schemas.openxmlformats.org/officeDocument/2006/relationships/externalLinkPath" Target="file:///S:\BHS\AMH\QI\Program%20Folders\A-OA%20Programs\UPAC%20-%2000131\UPAC%20Promise%20Wellness%20Center%20-%203762\MRR%20-%20FY%2023-24\FY%2023-24%20MRR%20Tool%20-%20UPAC%20Promise%20Wellness%20Center%20-%2007.28.23.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S:\BHS\AMH\QI\Tesra's%20Work%20Folder\MRR%20Reports\Tool%20Updates\MRR%20Tool%20-%20FY%2023-24%20-%20Draft%20-%205-23-23.xlsx" TargetMode="External"/><Relationship Id="rId1" Type="http://schemas.openxmlformats.org/officeDocument/2006/relationships/externalLinkPath" Target="https://sdcountycagov-my.sharepoint.com/BHS/AMH/QI/Tesra's%20Work%20Folder/MRR%20Reports/Tool%20Updates/MRR%20Tool%20-%20FY%2023-24%20-%20Draft%20-%205-23-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sdcountycagov-my.sharepoint.com/personal/tesra_widmayer_sdcounty_ca_gov/Documents/Desktop/MRR%20Tool%20-%20FY%2023-24%20-%20rev.%203-6-24.xlsx" TargetMode="External"/><Relationship Id="rId1" Type="http://schemas.openxmlformats.org/officeDocument/2006/relationships/externalLinkPath" Target="file:///S:\BHS\AMH\QI\Tesra's%20Work%20Folder\MRR%20Reports\Tool%20Updates\MRR%20Tool%20-%20FY%2023-24%20-%20rev.%203-6-24.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https://sdcountycagov-my.sharepoint.com/personal/kristi_jones_sdcounty_ca_gov/Documents/Supervisor%20Duties/MRR%20Tool%20Revamp%2024-25/Copy%20of%20MRR%20Tool%20-%20FY%2023-24%20-%20Sup%20Revamp%202024.xlsx" TargetMode="External"/><Relationship Id="rId1" Type="http://schemas.openxmlformats.org/officeDocument/2006/relationships/externalLinkPath" Target="https://sdcountycagov-my.sharepoint.com/personal/kristi_jones_sdcounty_ca_gov/Documents/Supervisor%20Duties/MRR%20Tool%20Revamp%2024-25/Copy%20of%20MRR%20Tool%20-%20FY%2023-24%20-%20Sup%20Revamp%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firm Ltr "/>
      <sheetName val="Results Ltr"/>
      <sheetName val="Chart Review Info"/>
      <sheetName val="Review Results"/>
      <sheetName val="Services Change Summary"/>
      <sheetName val="Provider Compliance"/>
      <sheetName val="Tes Notes"/>
      <sheetName val="Validations"/>
      <sheetName val="Data"/>
      <sheetName val="Data - Results"/>
      <sheetName val="Additional Services"/>
      <sheetName val="Client 1"/>
      <sheetName val="Client 2"/>
      <sheetName val="Client 3"/>
      <sheetName val="Client 4"/>
      <sheetName val="Client 5"/>
      <sheetName val="Client 6"/>
      <sheetName val="Client 7"/>
      <sheetName val="Client 8"/>
      <sheetName val="Client 9"/>
      <sheetName val="Client 10"/>
      <sheetName val="Client 11"/>
      <sheetName val="Client 12"/>
      <sheetName val="Client 13"/>
      <sheetName val="Client 14"/>
      <sheetName val="Client 15"/>
      <sheetName val="Client 16"/>
      <sheetName val="Client 17"/>
      <sheetName val="Client 18"/>
      <sheetName val="Client 19"/>
      <sheetName val="Client 20"/>
      <sheetName val="Pharmaceutical Review"/>
      <sheetName val="FY 23-24 MRR Tool - UPAC Promis"/>
    </sheetNames>
    <sheetDataSet>
      <sheetData sheetId="0"/>
      <sheetData sheetId="1"/>
      <sheetData sheetId="2">
        <row r="14">
          <cell r="C14">
            <v>200271522</v>
          </cell>
          <cell r="D14" t="str">
            <v>NGUYEN, VICTOR</v>
          </cell>
          <cell r="F14" t="str">
            <v>Liliana Cerrillo</v>
          </cell>
        </row>
        <row r="15">
          <cell r="C15">
            <v>100194962</v>
          </cell>
          <cell r="D15" t="str">
            <v>ADELL, KEON</v>
          </cell>
          <cell r="F15" t="str">
            <v>Liliana Cerrillo</v>
          </cell>
        </row>
        <row r="16">
          <cell r="C16">
            <v>200046911</v>
          </cell>
          <cell r="D16" t="str">
            <v>ONTIVEROS, LAUREN</v>
          </cell>
          <cell r="F16" t="str">
            <v>Liliana Cerrillo</v>
          </cell>
        </row>
        <row r="17">
          <cell r="C17">
            <v>200234075</v>
          </cell>
          <cell r="D17" t="str">
            <v>MARRERO, JANETTE</v>
          </cell>
          <cell r="F17" t="str">
            <v>Liliana Cerrillo</v>
          </cell>
        </row>
        <row r="18">
          <cell r="C18">
            <v>200288754</v>
          </cell>
          <cell r="D18" t="str">
            <v>LEITER, ADRIEANNA</v>
          </cell>
          <cell r="F18" t="str">
            <v>Liliana Cerrillo</v>
          </cell>
        </row>
        <row r="19">
          <cell r="C19">
            <v>200293399</v>
          </cell>
          <cell r="D19" t="str">
            <v>QUINTERO, ALEXANDER</v>
          </cell>
          <cell r="F19" t="str">
            <v>Liliana Cerrillo</v>
          </cell>
        </row>
        <row r="20">
          <cell r="C20">
            <v>100179496</v>
          </cell>
          <cell r="D20" t="str">
            <v>HUFFMAN, JACQUELINE AMBER</v>
          </cell>
          <cell r="F20" t="str">
            <v>Liliana Cerrillo</v>
          </cell>
        </row>
        <row r="21">
          <cell r="C21">
            <v>200230545</v>
          </cell>
          <cell r="D21" t="str">
            <v>LONG, RYAN</v>
          </cell>
          <cell r="F21" t="str">
            <v>Liliana Cerrillo</v>
          </cell>
        </row>
        <row r="22">
          <cell r="C22">
            <v>200153928</v>
          </cell>
          <cell r="D22" t="str">
            <v>HOLLIDAY, DETRA</v>
          </cell>
          <cell r="F22" t="str">
            <v>Liliana Cerrillo</v>
          </cell>
        </row>
        <row r="23">
          <cell r="C23">
            <v>200117138</v>
          </cell>
          <cell r="D23" t="str">
            <v>THOMPSON, VICKY L</v>
          </cell>
          <cell r="F23" t="str">
            <v>Liliana Cerrillo</v>
          </cell>
        </row>
        <row r="24">
          <cell r="C24" t="str">
            <v>N/A</v>
          </cell>
        </row>
        <row r="25">
          <cell r="C25" t="str">
            <v>N/A</v>
          </cell>
        </row>
        <row r="26">
          <cell r="C26" t="str">
            <v>N/A</v>
          </cell>
        </row>
        <row r="27">
          <cell r="C27" t="str">
            <v>N/A</v>
          </cell>
        </row>
        <row r="28">
          <cell r="C28" t="str">
            <v>N/A</v>
          </cell>
        </row>
        <row r="29">
          <cell r="C29" t="str">
            <v>N/A</v>
          </cell>
        </row>
        <row r="30">
          <cell r="C30" t="str">
            <v>N/A</v>
          </cell>
        </row>
        <row r="31">
          <cell r="C31" t="str">
            <v>N/A</v>
          </cell>
        </row>
        <row r="32">
          <cell r="C32" t="str">
            <v>N/A</v>
          </cell>
        </row>
        <row r="33">
          <cell r="C33" t="str">
            <v>N/A</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hart Review Info"/>
      <sheetName val="Review Results"/>
      <sheetName val="Services Change Summary"/>
      <sheetName val="Tes Notes"/>
      <sheetName val="Tes Additions"/>
      <sheetName val="Validations"/>
      <sheetName val="Data"/>
      <sheetName val="Client 1"/>
      <sheetName val="Client 2"/>
      <sheetName val="Client 3"/>
      <sheetName val="Client 4"/>
      <sheetName val="Client 5"/>
      <sheetName val="Client 6"/>
      <sheetName val="Client 7"/>
      <sheetName val="Client 8"/>
      <sheetName val="Client 9"/>
      <sheetName val="Client 10"/>
      <sheetName val="Client 11"/>
      <sheetName val="Client 12"/>
      <sheetName val="Client 13"/>
      <sheetName val="Client 14"/>
      <sheetName val="Client 15"/>
      <sheetName val="Client 16"/>
      <sheetName val="Client 17"/>
      <sheetName val="Client 18"/>
      <sheetName val="Client 19"/>
      <sheetName val="Client 20"/>
      <sheetName val="MRR Tool - FY 23-24 - Draft - 5"/>
    </sheetNames>
    <sheetDataSet>
      <sheetData sheetId="0">
        <row r="3">
          <cell r="D3" t="str">
            <v>CRF</v>
          </cell>
        </row>
        <row r="4">
          <cell r="D4" t="str">
            <v>Turning Point</v>
          </cell>
          <cell r="H4">
            <v>44927</v>
          </cell>
        </row>
        <row r="5">
          <cell r="D5">
            <v>56</v>
          </cell>
          <cell r="H5">
            <v>44985</v>
          </cell>
        </row>
        <row r="11">
          <cell r="C11">
            <v>99999</v>
          </cell>
          <cell r="D11" t="str">
            <v>Doe, John</v>
          </cell>
        </row>
        <row r="12">
          <cell r="C12">
            <v>888888</v>
          </cell>
          <cell r="D12" t="str">
            <v>Mouse, Mickey</v>
          </cell>
        </row>
        <row r="13">
          <cell r="C13">
            <v>12345</v>
          </cell>
          <cell r="D13" t="str">
            <v>Tester, Tina</v>
          </cell>
        </row>
        <row r="14">
          <cell r="C14">
            <v>87654</v>
          </cell>
          <cell r="D14" t="str">
            <v>Flower, May</v>
          </cell>
        </row>
        <row r="15">
          <cell r="C15">
            <v>98706</v>
          </cell>
          <cell r="D15" t="str">
            <v>Cloud, Rain</v>
          </cell>
        </row>
        <row r="16">
          <cell r="C16">
            <v>877665</v>
          </cell>
          <cell r="D16" t="str">
            <v>Day, Cloudy</v>
          </cell>
        </row>
        <row r="17">
          <cell r="C17">
            <v>65482</v>
          </cell>
          <cell r="D17" t="str">
            <v>Breeze, Summer</v>
          </cell>
        </row>
        <row r="18">
          <cell r="C18">
            <v>852156</v>
          </cell>
          <cell r="D18" t="str">
            <v>Fall, Stormy</v>
          </cell>
        </row>
        <row r="19">
          <cell r="C19" t="str">
            <v>N/A</v>
          </cell>
        </row>
        <row r="20">
          <cell r="C20" t="str">
            <v>N/A</v>
          </cell>
        </row>
        <row r="21">
          <cell r="C21" t="str">
            <v>N/A</v>
          </cell>
        </row>
        <row r="22">
          <cell r="C22" t="str">
            <v>N/A</v>
          </cell>
        </row>
        <row r="23">
          <cell r="C23" t="str">
            <v>N/A</v>
          </cell>
        </row>
        <row r="24">
          <cell r="C24" t="str">
            <v>N/A</v>
          </cell>
        </row>
        <row r="25">
          <cell r="C25" t="str">
            <v>N/A</v>
          </cell>
        </row>
        <row r="26">
          <cell r="C26" t="str">
            <v>N/A</v>
          </cell>
        </row>
        <row r="27">
          <cell r="C27" t="str">
            <v>N/A</v>
          </cell>
        </row>
        <row r="28">
          <cell r="C28" t="str">
            <v>N/A</v>
          </cell>
        </row>
        <row r="29">
          <cell r="C29" t="str">
            <v>N/A</v>
          </cell>
        </row>
        <row r="30">
          <cell r="C30" t="str">
            <v>N/A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firm Ltr "/>
      <sheetName val="Results Ltr"/>
      <sheetName val="Chart Review Info"/>
      <sheetName val="Review Results"/>
      <sheetName val="Services Change Summary"/>
      <sheetName val="Provider Compliance"/>
      <sheetName val="Tes Notes"/>
      <sheetName val="Validations"/>
      <sheetName val="Data"/>
      <sheetName val="Data - Results"/>
      <sheetName val="Additional Services"/>
      <sheetName val="Client 1"/>
      <sheetName val="Client 2"/>
      <sheetName val="Client 3"/>
      <sheetName val="Client 4"/>
      <sheetName val="Client 5"/>
      <sheetName val="Client 6"/>
      <sheetName val="Client 7"/>
      <sheetName val="Client 8"/>
      <sheetName val="Client 9"/>
      <sheetName val="Client 10"/>
      <sheetName val="Client 11"/>
      <sheetName val="Client 12"/>
      <sheetName val="Client 13"/>
      <sheetName val="Client 14"/>
      <sheetName val="Client 15"/>
      <sheetName val="Client 16"/>
      <sheetName val="Client 17"/>
      <sheetName val="Client 18"/>
      <sheetName val="Client 19"/>
      <sheetName val="Client 20"/>
      <sheetName val="Pharmaceutical Review"/>
      <sheetName val="MRR Tool - FY 23-24 - rev"/>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B1f-CW2R10iJW_vlWq9HF5TTs3VTyPJPkMzhkEZVMJblOJ9b_fGOSLm5IBCm-z7b" itemId="01YWNVP24V7GZUVQOD6JFIMX5ZY2GPHR3E">
      <xxl21:absoluteUrl r:id="rId2"/>
    </xxl21:alternateUrls>
    <sheetNames>
      <sheetName val="Confirm Ltr "/>
      <sheetName val="Results Ltr"/>
      <sheetName val="Chart Review Info"/>
      <sheetName val="Review Results"/>
      <sheetName val="Services Change Summary"/>
      <sheetName val="Provider Compliance"/>
      <sheetName val="Tes Notes"/>
      <sheetName val="Validations"/>
      <sheetName val="Data"/>
      <sheetName val="Data - Results"/>
      <sheetName val="Additional Services"/>
      <sheetName val="Client 1"/>
      <sheetName val="Client 2"/>
      <sheetName val="Client 3"/>
      <sheetName val="Client 4"/>
      <sheetName val="Client 5"/>
      <sheetName val="Client 6"/>
      <sheetName val="Client 7"/>
      <sheetName val="Client 8"/>
      <sheetName val="Client 9"/>
      <sheetName val="Client 10"/>
      <sheetName val="Client 11"/>
      <sheetName val="Client 12"/>
      <sheetName val="Client 13"/>
      <sheetName val="Client 14"/>
      <sheetName val="Client 15"/>
      <sheetName val="Client 16"/>
      <sheetName val="Client 17"/>
      <sheetName val="Client 18"/>
      <sheetName val="Client 19"/>
      <sheetName val="Client 20"/>
      <sheetName val="Pharmaceutical Review"/>
      <sheetName val="Copy of MRR Tool - FY 23-24 - S"/>
    </sheetNames>
    <sheetDataSet>
      <sheetData sheetId="0" refreshError="1"/>
      <sheetData sheetId="1" refreshError="1"/>
      <sheetData sheetId="2" refreshError="1">
        <row r="3">
          <cell r="D3"/>
        </row>
        <row r="14">
          <cell r="C14" t="str">
            <v>N/A</v>
          </cell>
        </row>
        <row r="15">
          <cell r="C15" t="str">
            <v>N/A</v>
          </cell>
        </row>
        <row r="16">
          <cell r="C16" t="str">
            <v>N/A</v>
          </cell>
        </row>
        <row r="17">
          <cell r="C17" t="str">
            <v>N/A</v>
          </cell>
        </row>
        <row r="18">
          <cell r="C18" t="str">
            <v>N/A</v>
          </cell>
        </row>
        <row r="19">
          <cell r="C19" t="str">
            <v>N/A</v>
          </cell>
        </row>
        <row r="20">
          <cell r="C20" t="str">
            <v>N/A</v>
          </cell>
        </row>
        <row r="21">
          <cell r="C21" t="str">
            <v>N/A</v>
          </cell>
        </row>
        <row r="22">
          <cell r="C22" t="str">
            <v>N/A</v>
          </cell>
        </row>
        <row r="23">
          <cell r="C23" t="str">
            <v>N/A</v>
          </cell>
        </row>
        <row r="24">
          <cell r="C24" t="str">
            <v>N/A</v>
          </cell>
        </row>
        <row r="25">
          <cell r="C25" t="str">
            <v>N/A</v>
          </cell>
        </row>
        <row r="26">
          <cell r="C26" t="str">
            <v>N/A</v>
          </cell>
        </row>
        <row r="27">
          <cell r="C27" t="str">
            <v>N/A</v>
          </cell>
        </row>
        <row r="28">
          <cell r="C28" t="str">
            <v>N/A</v>
          </cell>
        </row>
        <row r="29">
          <cell r="C29" t="str">
            <v>N/A</v>
          </cell>
        </row>
        <row r="30">
          <cell r="C30" t="str">
            <v>N/A</v>
          </cell>
        </row>
        <row r="31">
          <cell r="C31" t="str">
            <v>N/A</v>
          </cell>
        </row>
        <row r="32">
          <cell r="C32" t="str">
            <v>N/A</v>
          </cell>
        </row>
        <row r="33">
          <cell r="C33" t="str">
            <v>N/A</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Widmayer, Tesra (Contractor)" refreshedDate="45493.633939467596" createdVersion="8" refreshedVersion="8" minRefreshableVersion="3" recordCount="29" xr:uid="{BDEBB89D-A552-49CE-B48F-DF5BCE99058C}">
  <cacheSource type="worksheet">
    <worksheetSource ref="D181:Q210" sheet="Data"/>
  </cacheSource>
  <cacheFields count="17">
    <cacheField name="Client ID" numFmtId="1">
      <sharedItems containsSemiMixedTypes="0" containsString="0" containsNumber="1" containsInteger="1" minValue="0" maxValue="77777777" count="8">
        <n v="0"/>
        <n v="20000123" u="1"/>
        <n v="5561288" u="1"/>
        <n v="1236547" u="1"/>
        <n v="5558624" u="1"/>
        <n v="77777777" u="1"/>
        <n v="59812387" u="1"/>
        <n v="4563218" u="1"/>
      </sharedItems>
    </cacheField>
    <cacheField name="Server Name" numFmtId="1">
      <sharedItems containsSemiMixedTypes="0" containsString="0" containsNumber="1" containsInteger="1" minValue="0" maxValue="0" count="1">
        <n v="0"/>
      </sharedItems>
    </cacheField>
    <cacheField name="Service Code" numFmtId="1">
      <sharedItems containsSemiMixedTypes="0" containsString="0" containsNumber="1" containsInteger="1" minValue="0" maxValue="75" count="6">
        <n v="0"/>
        <n v="25" u="1"/>
        <n v="30" u="1"/>
        <n v="45" u="1"/>
        <n v="75" u="1"/>
        <n v="35" u="1"/>
      </sharedItems>
    </cacheField>
    <cacheField name="Service Type" numFmtId="1">
      <sharedItems containsSemiMixedTypes="0" containsString="0" containsNumber="1" containsInteger="1" minValue="0" maxValue="0" count="1">
        <n v="0"/>
      </sharedItems>
    </cacheField>
    <cacheField name="Service Date" numFmtId="168">
      <sharedItems containsSemiMixedTypes="0" containsNonDate="0" containsDate="1" containsString="0" minDate="1899-12-30T00:00:00" maxDate="2025-07-26T00:00:00" count="8">
        <d v="1899-12-30T00:00:00"/>
        <d v="2025-07-25T00:00:00" u="1"/>
        <d v="2023-08-24T00:00:00" u="1"/>
        <d v="2023-07-08T00:00:00" u="1"/>
        <d v="2013-07-02T00:00:00" u="1"/>
        <d v="2021-08-22T00:00:00" u="1"/>
        <d v="2024-07-18T00:00:00" u="1"/>
        <d v="2024-08-04T00:00:00" u="1"/>
      </sharedItems>
      <fieldGroup par="16"/>
    </cacheField>
    <cacheField name="Minutes" numFmtId="1">
      <sharedItems containsSemiMixedTypes="0" containsString="0" containsNumber="1" containsInteger="1" minValue="0" maxValue="55" count="7">
        <n v="0"/>
        <n v="45" u="1"/>
        <n v="38" u="1"/>
        <n v="55" u="1"/>
        <n v="15" u="1"/>
        <n v="22" u="1"/>
        <n v="35" u="1"/>
      </sharedItems>
    </cacheField>
    <cacheField name="$ Claimed" numFmtId="4">
      <sharedItems containsSemiMixedTypes="0" containsString="0" containsNumber="1" containsInteger="1" minValue="0" maxValue="120" count="4">
        <n v="0"/>
        <n v="76" u="1"/>
        <n v="120" u="1"/>
        <n v="25" u="1"/>
      </sharedItems>
    </cacheField>
    <cacheField name="Reason for Correction" numFmtId="1">
      <sharedItems containsSemiMixedTypes="0" containsString="0" containsNumber="1" containsInteger="1" minValue="0" maxValue="0" count="1">
        <n v="0"/>
      </sharedItems>
    </cacheField>
    <cacheField name="Disallowed Requirement #" numFmtId="1">
      <sharedItems containsSemiMixedTypes="0" containsString="0" containsNumber="1" containsInteger="1" minValue="0" maxValue="0" count="1">
        <n v="0"/>
      </sharedItems>
    </cacheField>
    <cacheField name="Comments" numFmtId="1">
      <sharedItems containsSemiMixedTypes="0" containsString="0" containsNumber="1" containsInteger="1" minValue="0" maxValue="0" count="1">
        <n v="0"/>
      </sharedItems>
    </cacheField>
    <cacheField name="Disallowance" numFmtId="0">
      <sharedItems/>
    </cacheField>
    <cacheField name="Correction" numFmtId="0">
      <sharedItems count="1">
        <s v="No"/>
      </sharedItems>
    </cacheField>
    <cacheField name="Include Corrections" numFmtId="0">
      <sharedItems count="2">
        <s v="No"/>
        <s v="Yes" u="1"/>
      </sharedItems>
    </cacheField>
    <cacheField name="Include Disallowances" numFmtId="0">
      <sharedItems count="2">
        <s v="No"/>
        <s v="Yes" u="1"/>
      </sharedItems>
    </cacheField>
    <cacheField name="Months (Service Date)" numFmtId="0" databaseField="0">
      <fieldGroup base="4">
        <rangePr groupBy="months" startDate="1899-12-30T00:00:00" endDate="1899-12-31T00:00:00"/>
        <groupItems count="14">
          <s v="&lt;1/0/1900"/>
          <s v="Jan"/>
          <s v="Feb"/>
          <s v="Mar"/>
          <s v="Apr"/>
          <s v="May"/>
          <s v="Jun"/>
          <s v="Jul"/>
          <s v="Aug"/>
          <s v="Sep"/>
          <s v="Oct"/>
          <s v="Nov"/>
          <s v="Dec"/>
          <s v="&gt;1/1/1900"/>
        </groupItems>
      </fieldGroup>
    </cacheField>
    <cacheField name="Quarters (Service Date)" numFmtId="0" databaseField="0">
      <fieldGroup base="4">
        <rangePr groupBy="quarters" startDate="1899-12-30T00:00:00" endDate="1899-12-31T00:00:00"/>
        <groupItems count="6">
          <s v="&lt;1/0/1900"/>
          <s v="Qtr1"/>
          <s v="Qtr2"/>
          <s v="Qtr3"/>
          <s v="Qtr4"/>
          <s v="&gt;1/1/1900"/>
        </groupItems>
      </fieldGroup>
    </cacheField>
    <cacheField name="Years (Service Date)" numFmtId="0" databaseField="0">
      <fieldGroup base="4">
        <rangePr groupBy="years" startDate="1899-12-30T00:00:00" endDate="1899-12-31T00:00:00"/>
        <groupItems count="3">
          <s v="&lt;1/0/1900"/>
          <s v="1900"/>
          <s v="&gt;1/1/1900"/>
        </groupItems>
      </fieldGroup>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9">
  <r>
    <x v="0"/>
    <x v="0"/>
    <x v="0"/>
    <x v="0"/>
    <x v="0"/>
    <x v="0"/>
    <x v="0"/>
    <x v="0"/>
    <x v="0"/>
    <x v="0"/>
    <s v="No"/>
    <x v="0"/>
    <x v="0"/>
    <x v="0"/>
  </r>
  <r>
    <x v="0"/>
    <x v="0"/>
    <x v="0"/>
    <x v="0"/>
    <x v="0"/>
    <x v="0"/>
    <x v="0"/>
    <x v="0"/>
    <x v="0"/>
    <x v="0"/>
    <s v="No"/>
    <x v="0"/>
    <x v="0"/>
    <x v="0"/>
  </r>
  <r>
    <x v="0"/>
    <x v="0"/>
    <x v="0"/>
    <x v="0"/>
    <x v="0"/>
    <x v="0"/>
    <x v="0"/>
    <x v="0"/>
    <x v="0"/>
    <x v="0"/>
    <s v="No"/>
    <x v="0"/>
    <x v="0"/>
    <x v="0"/>
  </r>
  <r>
    <x v="0"/>
    <x v="0"/>
    <x v="0"/>
    <x v="0"/>
    <x v="0"/>
    <x v="0"/>
    <x v="0"/>
    <x v="0"/>
    <x v="0"/>
    <x v="0"/>
    <s v="No"/>
    <x v="0"/>
    <x v="0"/>
    <x v="0"/>
  </r>
  <r>
    <x v="0"/>
    <x v="0"/>
    <x v="0"/>
    <x v="0"/>
    <x v="0"/>
    <x v="0"/>
    <x v="0"/>
    <x v="0"/>
    <x v="0"/>
    <x v="0"/>
    <s v="No"/>
    <x v="0"/>
    <x v="0"/>
    <x v="0"/>
  </r>
  <r>
    <x v="0"/>
    <x v="0"/>
    <x v="0"/>
    <x v="0"/>
    <x v="0"/>
    <x v="0"/>
    <x v="0"/>
    <x v="0"/>
    <x v="0"/>
    <x v="0"/>
    <s v="No"/>
    <x v="0"/>
    <x v="0"/>
    <x v="0"/>
  </r>
  <r>
    <x v="0"/>
    <x v="0"/>
    <x v="0"/>
    <x v="0"/>
    <x v="0"/>
    <x v="0"/>
    <x v="0"/>
    <x v="0"/>
    <x v="0"/>
    <x v="0"/>
    <s v="No"/>
    <x v="0"/>
    <x v="0"/>
    <x v="0"/>
  </r>
  <r>
    <x v="0"/>
    <x v="0"/>
    <x v="0"/>
    <x v="0"/>
    <x v="0"/>
    <x v="0"/>
    <x v="0"/>
    <x v="0"/>
    <x v="0"/>
    <x v="0"/>
    <s v="No"/>
    <x v="0"/>
    <x v="0"/>
    <x v="0"/>
  </r>
  <r>
    <x v="0"/>
    <x v="0"/>
    <x v="0"/>
    <x v="0"/>
    <x v="0"/>
    <x v="0"/>
    <x v="0"/>
    <x v="0"/>
    <x v="0"/>
    <x v="0"/>
    <s v="No"/>
    <x v="0"/>
    <x v="0"/>
    <x v="0"/>
  </r>
  <r>
    <x v="0"/>
    <x v="0"/>
    <x v="0"/>
    <x v="0"/>
    <x v="0"/>
    <x v="0"/>
    <x v="0"/>
    <x v="0"/>
    <x v="0"/>
    <x v="0"/>
    <s v="No"/>
    <x v="0"/>
    <x v="0"/>
    <x v="0"/>
  </r>
  <r>
    <x v="0"/>
    <x v="0"/>
    <x v="0"/>
    <x v="0"/>
    <x v="0"/>
    <x v="0"/>
    <x v="0"/>
    <x v="0"/>
    <x v="0"/>
    <x v="0"/>
    <s v="No"/>
    <x v="0"/>
    <x v="0"/>
    <x v="0"/>
  </r>
  <r>
    <x v="0"/>
    <x v="0"/>
    <x v="0"/>
    <x v="0"/>
    <x v="0"/>
    <x v="0"/>
    <x v="0"/>
    <x v="0"/>
    <x v="0"/>
    <x v="0"/>
    <s v="No"/>
    <x v="0"/>
    <x v="0"/>
    <x v="0"/>
  </r>
  <r>
    <x v="0"/>
    <x v="0"/>
    <x v="0"/>
    <x v="0"/>
    <x v="0"/>
    <x v="0"/>
    <x v="0"/>
    <x v="0"/>
    <x v="0"/>
    <x v="0"/>
    <s v="No"/>
    <x v="0"/>
    <x v="0"/>
    <x v="0"/>
  </r>
  <r>
    <x v="0"/>
    <x v="0"/>
    <x v="0"/>
    <x v="0"/>
    <x v="0"/>
    <x v="0"/>
    <x v="0"/>
    <x v="0"/>
    <x v="0"/>
    <x v="0"/>
    <s v="No"/>
    <x v="0"/>
    <x v="0"/>
    <x v="0"/>
  </r>
  <r>
    <x v="0"/>
    <x v="0"/>
    <x v="0"/>
    <x v="0"/>
    <x v="0"/>
    <x v="0"/>
    <x v="0"/>
    <x v="0"/>
    <x v="0"/>
    <x v="0"/>
    <s v="No"/>
    <x v="0"/>
    <x v="0"/>
    <x v="0"/>
  </r>
  <r>
    <x v="0"/>
    <x v="0"/>
    <x v="0"/>
    <x v="0"/>
    <x v="0"/>
    <x v="0"/>
    <x v="0"/>
    <x v="0"/>
    <x v="0"/>
    <x v="0"/>
    <s v="No"/>
    <x v="0"/>
    <x v="0"/>
    <x v="0"/>
  </r>
  <r>
    <x v="0"/>
    <x v="0"/>
    <x v="0"/>
    <x v="0"/>
    <x v="0"/>
    <x v="0"/>
    <x v="0"/>
    <x v="0"/>
    <x v="0"/>
    <x v="0"/>
    <s v="No"/>
    <x v="0"/>
    <x v="0"/>
    <x v="0"/>
  </r>
  <r>
    <x v="0"/>
    <x v="0"/>
    <x v="0"/>
    <x v="0"/>
    <x v="0"/>
    <x v="0"/>
    <x v="0"/>
    <x v="0"/>
    <x v="0"/>
    <x v="0"/>
    <s v="No"/>
    <x v="0"/>
    <x v="0"/>
    <x v="0"/>
  </r>
  <r>
    <x v="0"/>
    <x v="0"/>
    <x v="0"/>
    <x v="0"/>
    <x v="0"/>
    <x v="0"/>
    <x v="0"/>
    <x v="0"/>
    <x v="0"/>
    <x v="0"/>
    <s v="No"/>
    <x v="0"/>
    <x v="0"/>
    <x v="0"/>
  </r>
  <r>
    <x v="0"/>
    <x v="0"/>
    <x v="0"/>
    <x v="0"/>
    <x v="0"/>
    <x v="0"/>
    <x v="0"/>
    <x v="0"/>
    <x v="0"/>
    <x v="0"/>
    <s v="No"/>
    <x v="0"/>
    <x v="0"/>
    <x v="0"/>
  </r>
  <r>
    <x v="0"/>
    <x v="0"/>
    <x v="0"/>
    <x v="0"/>
    <x v="0"/>
    <x v="0"/>
    <x v="0"/>
    <x v="0"/>
    <x v="0"/>
    <x v="0"/>
    <s v="No"/>
    <x v="0"/>
    <x v="0"/>
    <x v="0"/>
  </r>
  <r>
    <x v="0"/>
    <x v="0"/>
    <x v="0"/>
    <x v="0"/>
    <x v="0"/>
    <x v="0"/>
    <x v="0"/>
    <x v="0"/>
    <x v="0"/>
    <x v="0"/>
    <s v="No"/>
    <x v="0"/>
    <x v="0"/>
    <x v="0"/>
  </r>
  <r>
    <x v="0"/>
    <x v="0"/>
    <x v="0"/>
    <x v="0"/>
    <x v="0"/>
    <x v="0"/>
    <x v="0"/>
    <x v="0"/>
    <x v="0"/>
    <x v="0"/>
    <s v="No"/>
    <x v="0"/>
    <x v="0"/>
    <x v="0"/>
  </r>
  <r>
    <x v="0"/>
    <x v="0"/>
    <x v="0"/>
    <x v="0"/>
    <x v="0"/>
    <x v="0"/>
    <x v="0"/>
    <x v="0"/>
    <x v="0"/>
    <x v="0"/>
    <s v="No"/>
    <x v="0"/>
    <x v="0"/>
    <x v="0"/>
  </r>
  <r>
    <x v="0"/>
    <x v="0"/>
    <x v="0"/>
    <x v="0"/>
    <x v="0"/>
    <x v="0"/>
    <x v="0"/>
    <x v="0"/>
    <x v="0"/>
    <x v="0"/>
    <s v="No"/>
    <x v="0"/>
    <x v="0"/>
    <x v="0"/>
  </r>
  <r>
    <x v="0"/>
    <x v="0"/>
    <x v="0"/>
    <x v="0"/>
    <x v="0"/>
    <x v="0"/>
    <x v="0"/>
    <x v="0"/>
    <x v="0"/>
    <x v="0"/>
    <s v="No"/>
    <x v="0"/>
    <x v="0"/>
    <x v="0"/>
  </r>
  <r>
    <x v="0"/>
    <x v="0"/>
    <x v="0"/>
    <x v="0"/>
    <x v="0"/>
    <x v="0"/>
    <x v="0"/>
    <x v="0"/>
    <x v="0"/>
    <x v="0"/>
    <s v="No"/>
    <x v="0"/>
    <x v="0"/>
    <x v="0"/>
  </r>
  <r>
    <x v="0"/>
    <x v="0"/>
    <x v="0"/>
    <x v="0"/>
    <x v="0"/>
    <x v="0"/>
    <x v="0"/>
    <x v="0"/>
    <x v="0"/>
    <x v="0"/>
    <s v="No"/>
    <x v="0"/>
    <x v="0"/>
    <x v="0"/>
  </r>
  <r>
    <x v="0"/>
    <x v="0"/>
    <x v="0"/>
    <x v="0"/>
    <x v="0"/>
    <x v="0"/>
    <x v="0"/>
    <x v="0"/>
    <x v="0"/>
    <x v="0"/>
    <s v="No"/>
    <x v="0"/>
    <x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465342AD-5AC1-4768-B906-9EE0B3AAFF11}" name="PivotTable6" cacheId="1" applyNumberFormats="0" applyBorderFormats="0" applyFontFormats="0" applyPatternFormats="0" applyAlignmentFormats="0" applyWidthHeightFormats="1" dataCaption="Values" updatedVersion="8" minRefreshableVersion="3" useAutoFormatting="1" rowGrandTotals="0" colGrandTotals="0" itemPrintTitles="1" createdVersion="8" indent="0" compact="0" compactData="0" multipleFieldFilters="0">
  <location ref="A32:I32" firstHeaderRow="1" firstDataRow="1" firstDataCol="9" rowPageCount="1" colPageCount="1"/>
  <pivotFields count="17">
    <pivotField axis="axisRow" compact="0" numFmtId="1" outline="0" showAll="0" defaultSubtotal="0">
      <items count="8">
        <item x="0"/>
        <item m="1" x="3"/>
        <item m="1" x="2"/>
        <item m="1" x="1"/>
        <item m="1" x="4"/>
        <item m="1" x="5"/>
        <item m="1" x="6"/>
        <item m="1" x="7"/>
      </items>
    </pivotField>
    <pivotField axis="axisRow" compact="0" outline="0" showAll="0" defaultSubtotal="0">
      <items count="1">
        <item x="0"/>
      </items>
    </pivotField>
    <pivotField axis="axisRow" compact="0" outline="0" showAll="0" defaultSubtotal="0">
      <items count="6">
        <item x="0"/>
        <item m="1" x="1"/>
        <item m="1" x="2"/>
        <item m="1" x="3"/>
        <item m="1" x="4"/>
        <item m="1" x="5"/>
      </items>
    </pivotField>
    <pivotField axis="axisRow" compact="0" outline="0" showAll="0" defaultSubtotal="0">
      <items count="1">
        <item x="0"/>
      </items>
    </pivotField>
    <pivotField axis="axisRow" compact="0" numFmtId="14" outline="0" showAll="0" defaultSubtotal="0">
      <items count="8">
        <item x="0"/>
        <item m="1" x="3"/>
        <item m="1" x="2"/>
        <item m="1" x="1"/>
        <item m="1" x="4"/>
        <item m="1" x="5"/>
        <item m="1" x="6"/>
        <item m="1" x="7"/>
      </items>
    </pivotField>
    <pivotField axis="axisRow" compact="0" outline="0" showAll="0" defaultSubtotal="0">
      <items count="7">
        <item x="0"/>
        <item m="1" x="2"/>
        <item m="1" x="1"/>
        <item m="1" x="3"/>
        <item m="1" x="4"/>
        <item m="1" x="5"/>
        <item m="1" x="6"/>
      </items>
    </pivotField>
    <pivotField axis="axisRow" compact="0" outline="0" showAll="0" defaultSubtotal="0">
      <items count="4">
        <item x="0"/>
        <item m="1" x="1"/>
        <item m="1" x="2"/>
        <item m="1" x="3"/>
      </items>
    </pivotField>
    <pivotField compact="0" outline="0" showAll="0" defaultSubtotal="0">
      <items count="1">
        <item x="0"/>
      </items>
    </pivotField>
    <pivotField axis="axisRow" compact="0" outline="0" showAll="0" defaultSubtotal="0">
      <items count="1">
        <item x="0"/>
      </items>
    </pivotField>
    <pivotField axis="axisRow" compact="0" outline="0" showAll="0" defaultSubtotal="0">
      <items count="1">
        <item x="0"/>
      </items>
    </pivotField>
    <pivotField compact="0" outline="0" showAll="0" defaultSubtotal="0"/>
    <pivotField compact="0" outline="0" showAll="0" defaultSubtotal="0"/>
    <pivotField compact="0" outline="0" showAll="0" defaultSubtotal="0"/>
    <pivotField axis="axisPage" compact="0" outline="0" defaultSubtotal="0">
      <items count="2">
        <item x="0"/>
        <item m="1" x="1"/>
      </items>
    </pivotField>
    <pivotField compact="0" outline="0" showAll="0" defaultSubtotal="0">
      <items count="14">
        <item sd="0" x="0"/>
        <item sd="0" x="1"/>
        <item sd="0" x="2"/>
        <item sd="0" x="3"/>
        <item sd="0" x="4"/>
        <item sd="0" x="5"/>
        <item sd="0" x="6"/>
        <item sd="0" x="7"/>
        <item sd="0" x="8"/>
        <item sd="0" x="9"/>
        <item sd="0" x="10"/>
        <item sd="0" x="11"/>
        <item sd="0" x="12"/>
        <item sd="0" x="13"/>
      </items>
    </pivotField>
    <pivotField compact="0" outline="0" showAll="0" defaultSubtotal="0">
      <items count="6">
        <item sd="0" x="0"/>
        <item sd="0" x="1"/>
        <item sd="0" x="2"/>
        <item sd="0" x="3"/>
        <item sd="0" x="4"/>
        <item x="5"/>
      </items>
    </pivotField>
    <pivotField compact="0" outline="0" showAll="0" defaultSubtotal="0">
      <items count="3">
        <item sd="0" x="0"/>
        <item sd="0" x="1"/>
        <item x="2"/>
      </items>
    </pivotField>
  </pivotFields>
  <rowFields count="9">
    <field x="0"/>
    <field x="1"/>
    <field x="2"/>
    <field x="3"/>
    <field x="4"/>
    <field x="5"/>
    <field x="6"/>
    <field x="8"/>
    <field x="9"/>
  </rowFields>
  <colItems count="1">
    <i/>
  </colItems>
  <pageFields count="1">
    <pageField fld="13" item="1" hier="-1"/>
  </pageFields>
  <formats count="39">
    <format dxfId="155">
      <pivotArea field="0" type="button" dataOnly="0" labelOnly="1" outline="0" axis="axisRow" fieldPosition="0"/>
    </format>
    <format dxfId="154">
      <pivotArea field="1" type="button" dataOnly="0" labelOnly="1" outline="0" axis="axisRow" fieldPosition="1"/>
    </format>
    <format dxfId="153">
      <pivotArea field="3" type="button" dataOnly="0" labelOnly="1" outline="0" axis="axisRow" fieldPosition="3"/>
    </format>
    <format dxfId="152">
      <pivotArea field="4" type="button" dataOnly="0" labelOnly="1" outline="0" axis="axisRow" fieldPosition="4"/>
    </format>
    <format dxfId="151">
      <pivotArea field="2" type="button" dataOnly="0" labelOnly="1" outline="0" axis="axisRow" fieldPosition="2"/>
    </format>
    <format dxfId="150">
      <pivotArea field="5" type="button" dataOnly="0" labelOnly="1" outline="0" axis="axisRow" fieldPosition="5"/>
    </format>
    <format dxfId="149">
      <pivotArea field="6" type="button" dataOnly="0" labelOnly="1" outline="0" axis="axisRow" fieldPosition="6"/>
    </format>
    <format dxfId="148">
      <pivotArea field="7" type="button" dataOnly="0" labelOnly="1" outline="0"/>
    </format>
    <format dxfId="147">
      <pivotArea field="9" type="button" dataOnly="0" labelOnly="1" outline="0" axis="axisRow" fieldPosition="8"/>
    </format>
    <format dxfId="146">
      <pivotArea field="0" type="button" dataOnly="0" labelOnly="1" outline="0" axis="axisRow" fieldPosition="0"/>
    </format>
    <format dxfId="145">
      <pivotArea field="1" type="button" dataOnly="0" labelOnly="1" outline="0" axis="axisRow" fieldPosition="1"/>
    </format>
    <format dxfId="144">
      <pivotArea field="3" type="button" dataOnly="0" labelOnly="1" outline="0" axis="axisRow" fieldPosition="3"/>
    </format>
    <format dxfId="143">
      <pivotArea field="4" type="button" dataOnly="0" labelOnly="1" outline="0" axis="axisRow" fieldPosition="4"/>
    </format>
    <format dxfId="142">
      <pivotArea field="2" type="button" dataOnly="0" labelOnly="1" outline="0" axis="axisRow" fieldPosition="2"/>
    </format>
    <format dxfId="141">
      <pivotArea field="5" type="button" dataOnly="0" labelOnly="1" outline="0" axis="axisRow" fieldPosition="5"/>
    </format>
    <format dxfId="140">
      <pivotArea field="6" type="button" dataOnly="0" labelOnly="1" outline="0" axis="axisRow" fieldPosition="6"/>
    </format>
    <format dxfId="139">
      <pivotArea field="7" type="button" dataOnly="0" labelOnly="1" outline="0"/>
    </format>
    <format dxfId="138">
      <pivotArea field="9" type="button" dataOnly="0" labelOnly="1" outline="0" axis="axisRow" fieldPosition="8"/>
    </format>
    <format dxfId="137">
      <pivotArea dataOnly="0" labelOnly="1" outline="0" fieldPosition="0">
        <references count="1">
          <reference field="0" count="2">
            <x v="2"/>
            <x v="3"/>
          </reference>
        </references>
      </pivotArea>
    </format>
    <format dxfId="136">
      <pivotArea field="0" type="button" dataOnly="0" labelOnly="1" outline="0" axis="axisRow" fieldPosition="0"/>
    </format>
    <format dxfId="135">
      <pivotArea field="1" type="button" dataOnly="0" labelOnly="1" outline="0" axis="axisRow" fieldPosition="1"/>
    </format>
    <format dxfId="134">
      <pivotArea field="2" type="button" dataOnly="0" labelOnly="1" outline="0" axis="axisRow" fieldPosition="2"/>
    </format>
    <format dxfId="133">
      <pivotArea field="3" type="button" dataOnly="0" labelOnly="1" outline="0" axis="axisRow" fieldPosition="3"/>
    </format>
    <format dxfId="132">
      <pivotArea field="4" type="button" dataOnly="0" labelOnly="1" outline="0" axis="axisRow" fieldPosition="4"/>
    </format>
    <format dxfId="131">
      <pivotArea field="5" type="button" dataOnly="0" labelOnly="1" outline="0" axis="axisRow" fieldPosition="5"/>
    </format>
    <format dxfId="130">
      <pivotArea field="6" type="button" dataOnly="0" labelOnly="1" outline="0" axis="axisRow" fieldPosition="6"/>
    </format>
    <format dxfId="129">
      <pivotArea field="8" type="button" dataOnly="0" labelOnly="1" outline="0" axis="axisRow" fieldPosition="7"/>
    </format>
    <format dxfId="128">
      <pivotArea field="9" type="button" dataOnly="0" labelOnly="1" outline="0" axis="axisRow" fieldPosition="8"/>
    </format>
    <format dxfId="127">
      <pivotArea field="0" type="button" dataOnly="0" labelOnly="1" outline="0" axis="axisRow" fieldPosition="0"/>
    </format>
    <format dxfId="126">
      <pivotArea field="1" type="button" dataOnly="0" labelOnly="1" outline="0" axis="axisRow" fieldPosition="1"/>
    </format>
    <format dxfId="125">
      <pivotArea field="2" type="button" dataOnly="0" labelOnly="1" outline="0" axis="axisRow" fieldPosition="2"/>
    </format>
    <format dxfId="124">
      <pivotArea field="3" type="button" dataOnly="0" labelOnly="1" outline="0" axis="axisRow" fieldPosition="3"/>
    </format>
    <format dxfId="123">
      <pivotArea field="4" type="button" dataOnly="0" labelOnly="1" outline="0" axis="axisRow" fieldPosition="4"/>
    </format>
    <format dxfId="122">
      <pivotArea field="5" type="button" dataOnly="0" labelOnly="1" outline="0" axis="axisRow" fieldPosition="5"/>
    </format>
    <format dxfId="121">
      <pivotArea field="6" type="button" dataOnly="0" labelOnly="1" outline="0" axis="axisRow" fieldPosition="6"/>
    </format>
    <format dxfId="120">
      <pivotArea field="8" type="button" dataOnly="0" labelOnly="1" outline="0" axis="axisRow" fieldPosition="7"/>
    </format>
    <format dxfId="119">
      <pivotArea field="9" type="button" dataOnly="0" labelOnly="1" outline="0" axis="axisRow" fieldPosition="8"/>
    </format>
    <format dxfId="118">
      <pivotArea dataOnly="0" labelOnly="1" outline="0" fieldPosition="0">
        <references count="1">
          <reference field="0" count="1">
            <x v="1"/>
          </reference>
        </references>
      </pivotArea>
    </format>
    <format dxfId="117">
      <pivotArea grandRow="1"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A4111A6-C899-4B1F-A508-2ABF099A380C}" name="PivotTable7" cacheId="1"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13:I14" firstHeaderRow="1" firstDataRow="1" firstDataCol="9" rowPageCount="1" colPageCount="1"/>
  <pivotFields count="17">
    <pivotField axis="axisRow" compact="0" numFmtId="1" outline="0" showAll="0" defaultSubtotal="0">
      <items count="8">
        <item x="0"/>
        <item m="1" x="3"/>
        <item m="1" x="2"/>
        <item m="1" x="1"/>
        <item m="1" x="4"/>
        <item m="1" x="5"/>
        <item m="1" x="6"/>
        <item m="1" x="7"/>
      </items>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axis="axisRow" compact="0" outline="0" showAll="0" defaultSubtotal="0">
      <items count="6">
        <item x="0"/>
        <item m="1" x="1"/>
        <item m="1" x="2"/>
        <item m="1" x="3"/>
        <item m="1" x="4"/>
        <item m="1" x="5"/>
      </items>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axis="axisRow" compact="0" numFmtId="14" outline="0" showAll="0" defaultSubtotal="0">
      <items count="8">
        <item x="0"/>
        <item m="1" x="3"/>
        <item m="1" x="2"/>
        <item m="1" x="1"/>
        <item m="1" x="4"/>
        <item m="1" x="5"/>
        <item m="1" x="6"/>
        <item m="1" x="7"/>
      </items>
      <extLst>
        <ext xmlns:x14="http://schemas.microsoft.com/office/spreadsheetml/2009/9/main" uri="{2946ED86-A175-432a-8AC1-64E0C546D7DE}">
          <x14:pivotField fillDownLabels="1"/>
        </ext>
      </extLst>
    </pivotField>
    <pivotField axis="axisRow" compact="0" outline="0" showAll="0" defaultSubtotal="0">
      <items count="7">
        <item x="0"/>
        <item m="1" x="2"/>
        <item m="1" x="1"/>
        <item m="1" x="3"/>
        <item m="1" x="4"/>
        <item m="1" x="5"/>
        <item m="1" x="6"/>
      </items>
      <extLst>
        <ext xmlns:x14="http://schemas.microsoft.com/office/spreadsheetml/2009/9/main" uri="{2946ED86-A175-432a-8AC1-64E0C546D7DE}">
          <x14:pivotField fillDownLabels="1"/>
        </ext>
      </extLst>
    </pivotField>
    <pivotField axis="axisRow" compact="0" outline="0" showAll="0" defaultSubtotal="0">
      <items count="4">
        <item x="0"/>
        <item m="1" x="1"/>
        <item m="1" x="2"/>
        <item m="1" x="3"/>
      </items>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compact="0" outline="0" showAll="0" defaultSubtotal="0">
      <items count="1">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Page" compact="0" outline="0" defaultSubtotal="0">
      <items count="2">
        <item x="0"/>
        <item m="1" x="1"/>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items count="14">
        <item sd="0" x="0"/>
        <item sd="0" x="1"/>
        <item sd="0" x="2"/>
        <item sd="0" x="3"/>
        <item sd="0" x="4"/>
        <item sd="0" x="5"/>
        <item sd="0" x="6"/>
        <item sd="0" x="7"/>
        <item sd="0" x="8"/>
        <item sd="0" x="9"/>
        <item sd="0" x="10"/>
        <item sd="0" x="11"/>
        <item sd="0" x="12"/>
        <item sd="0" x="13"/>
      </items>
      <extLst>
        <ext xmlns:x14="http://schemas.microsoft.com/office/spreadsheetml/2009/9/main" uri="{2946ED86-A175-432a-8AC1-64E0C546D7DE}">
          <x14:pivotField fillDownLabels="1"/>
        </ext>
      </extLst>
    </pivotField>
    <pivotField compact="0" outline="0" showAll="0" defaultSubtotal="0">
      <items count="6">
        <item sd="0" x="0"/>
        <item sd="0" x="1"/>
        <item sd="0" x="2"/>
        <item sd="0" x="3"/>
        <item sd="0" x="4"/>
        <item x="5"/>
      </items>
      <extLst>
        <ext xmlns:x14="http://schemas.microsoft.com/office/spreadsheetml/2009/9/main" uri="{2946ED86-A175-432a-8AC1-64E0C546D7DE}">
          <x14:pivotField fillDownLabels="1"/>
        </ext>
      </extLst>
    </pivotField>
    <pivotField compact="0" outline="0" showAll="0" defaultSubtotal="0">
      <items count="3">
        <item sd="0" x="0"/>
        <item sd="0" x="1"/>
        <item x="2"/>
      </items>
      <extLst>
        <ext xmlns:x14="http://schemas.microsoft.com/office/spreadsheetml/2009/9/main" uri="{2946ED86-A175-432a-8AC1-64E0C546D7DE}">
          <x14:pivotField fillDownLabels="1"/>
        </ext>
      </extLst>
    </pivotField>
  </pivotFields>
  <rowFields count="9">
    <field x="0"/>
    <field x="1"/>
    <field x="2"/>
    <field x="3"/>
    <field x="4"/>
    <field x="5"/>
    <field x="6"/>
    <field x="7"/>
    <field x="9"/>
  </rowFields>
  <rowItems count="1">
    <i t="grand">
      <x/>
    </i>
  </rowItems>
  <colItems count="1">
    <i/>
  </colItems>
  <pageFields count="1">
    <pageField fld="12" item="1" hier="-1"/>
  </pageFields>
  <formats count="20">
    <format dxfId="175">
      <pivotArea field="0" type="button" dataOnly="0" labelOnly="1" outline="0" axis="axisRow" fieldPosition="0"/>
    </format>
    <format dxfId="174">
      <pivotArea field="1" type="button" dataOnly="0" labelOnly="1" outline="0" axis="axisRow" fieldPosition="1"/>
    </format>
    <format dxfId="173">
      <pivotArea field="3" type="button" dataOnly="0" labelOnly="1" outline="0" axis="axisRow" fieldPosition="3"/>
    </format>
    <format dxfId="172">
      <pivotArea field="4" type="button" dataOnly="0" labelOnly="1" outline="0" axis="axisRow" fieldPosition="4"/>
    </format>
    <format dxfId="171">
      <pivotArea field="2" type="button" dataOnly="0" labelOnly="1" outline="0" axis="axisRow" fieldPosition="2"/>
    </format>
    <format dxfId="170">
      <pivotArea field="5" type="button" dataOnly="0" labelOnly="1" outline="0" axis="axisRow" fieldPosition="5"/>
    </format>
    <format dxfId="169">
      <pivotArea field="6" type="button" dataOnly="0" labelOnly="1" outline="0" axis="axisRow" fieldPosition="6"/>
    </format>
    <format dxfId="168">
      <pivotArea field="7" type="button" dataOnly="0" labelOnly="1" outline="0" axis="axisRow" fieldPosition="7"/>
    </format>
    <format dxfId="167">
      <pivotArea field="9" type="button" dataOnly="0" labelOnly="1" outline="0" axis="axisRow" fieldPosition="8"/>
    </format>
    <format dxfId="166">
      <pivotArea field="0" type="button" dataOnly="0" labelOnly="1" outline="0" axis="axisRow" fieldPosition="0"/>
    </format>
    <format dxfId="165">
      <pivotArea field="1" type="button" dataOnly="0" labelOnly="1" outline="0" axis="axisRow" fieldPosition="1"/>
    </format>
    <format dxfId="164">
      <pivotArea field="3" type="button" dataOnly="0" labelOnly="1" outline="0" axis="axisRow" fieldPosition="3"/>
    </format>
    <format dxfId="163">
      <pivotArea field="4" type="button" dataOnly="0" labelOnly="1" outline="0" axis="axisRow" fieldPosition="4"/>
    </format>
    <format dxfId="162">
      <pivotArea field="2" type="button" dataOnly="0" labelOnly="1" outline="0" axis="axisRow" fieldPosition="2"/>
    </format>
    <format dxfId="161">
      <pivotArea field="5" type="button" dataOnly="0" labelOnly="1" outline="0" axis="axisRow" fieldPosition="5"/>
    </format>
    <format dxfId="160">
      <pivotArea field="6" type="button" dataOnly="0" labelOnly="1" outline="0" axis="axisRow" fieldPosition="6"/>
    </format>
    <format dxfId="159">
      <pivotArea field="7" type="button" dataOnly="0" labelOnly="1" outline="0" axis="axisRow" fieldPosition="7"/>
    </format>
    <format dxfId="158">
      <pivotArea field="9" type="button" dataOnly="0" labelOnly="1" outline="0" axis="axisRow" fieldPosition="8"/>
    </format>
    <format dxfId="157">
      <pivotArea dataOnly="0" labelOnly="1" outline="0" fieldPosition="0">
        <references count="1">
          <reference field="0" count="2">
            <x v="2"/>
            <x v="3"/>
          </reference>
        </references>
      </pivotArea>
    </format>
    <format dxfId="156">
      <pivotArea dataOnly="0" labelOnly="1" outline="0" fieldPosition="0">
        <references count="1">
          <reference field="0" count="2">
            <x v="2"/>
            <x v="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1E35BF9-D311-4A30-9EBF-A7B01EEEDB33}" name="Client_23" displayName="Client_23" ref="B29:K55" totalsRowShown="0" headerRowDxfId="116" dataDxfId="115" tableBorderDxfId="114">
  <tableColumns count="10">
    <tableColumn id="6" xr3:uid="{F1DA4CB1-BEC1-4642-8A4D-4081D1F4BF03}" name="Client ID" dataDxfId="113"/>
    <tableColumn id="1" xr3:uid="{006B469B-6995-40C9-863B-03E41AD973DF}" name="Server Name" dataDxfId="112"/>
    <tableColumn id="2" xr3:uid="{327F7C76-9E40-4EDC-BACC-1A99D372043E}" name="Service Code" dataDxfId="111"/>
    <tableColumn id="3" xr3:uid="{03355C53-E032-44EB-8212-66725F8CAED7}" name="Service Type" dataDxfId="110"/>
    <tableColumn id="4" xr3:uid="{A7BD48B4-AA28-449A-89D5-4F2BAC5CA76D}" name="Service Date" dataDxfId="109"/>
    <tableColumn id="5" xr3:uid="{34279074-A9AA-4C29-8AC1-94974DD5A543}" name="Service Minutes" dataDxfId="108"/>
    <tableColumn id="7" xr3:uid="{051C78E0-D881-42DB-8AEB-A76D6B71F43B}" name="$ Claimed" dataDxfId="107"/>
    <tableColumn id="9" xr3:uid="{1279B25C-7079-4414-9EC2-7DA516C46EAD}" name="Reason for Correction" dataDxfId="106" dataCellStyle="Normal 2"/>
    <tableColumn id="12" xr3:uid="{04043EBF-39B8-4AAA-8734-0D35063C3AB6}" name="Disallowed Requirement #" dataDxfId="105"/>
    <tableColumn id="11" xr3:uid="{0E87F691-B8AD-4F83-A903-A20A292DAE9F}" name="Comments" dataDxfId="104"/>
  </tableColumns>
  <tableStyleInfo name="TableStyleMedium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5" Type="http://schemas.openxmlformats.org/officeDocument/2006/relationships/image" Target="../media/image1.w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oleObject" Target="../embeddings/oleObject4.bin"/><Relationship Id="rId5" Type="http://schemas.openxmlformats.org/officeDocument/2006/relationships/image" Target="../media/image1.wmf"/><Relationship Id="rId4" Type="http://schemas.openxmlformats.org/officeDocument/2006/relationships/oleObject" Target="../embeddings/oleObject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25935-ADDA-4549-9E8D-FDAF5762F2DB}">
  <dimension ref="A1:F19"/>
  <sheetViews>
    <sheetView showGridLines="0" view="pageBreakPreview" zoomScaleNormal="100" zoomScaleSheetLayoutView="100" workbookViewId="0">
      <selection activeCell="G8" sqref="G8"/>
    </sheetView>
  </sheetViews>
  <sheetFormatPr defaultColWidth="9.140625" defaultRowHeight="12.75" x14ac:dyDescent="0.2"/>
  <cols>
    <col min="1" max="1" width="119.42578125" style="3" customWidth="1"/>
    <col min="2" max="2" width="9.42578125" style="3" customWidth="1"/>
    <col min="3" max="16384" width="9.140625" style="3"/>
  </cols>
  <sheetData>
    <row r="1" spans="1:6" ht="169.5" customHeight="1" x14ac:dyDescent="0.2">
      <c r="E1" s="17"/>
    </row>
    <row r="2" spans="1:6" s="227" customFormat="1" ht="19.5" customHeight="1" x14ac:dyDescent="0.25">
      <c r="A2" s="262" t="s">
        <v>328</v>
      </c>
      <c r="E2" s="228"/>
    </row>
    <row r="3" spans="1:6" s="227" customFormat="1" ht="19.5" customHeight="1" x14ac:dyDescent="0.2">
      <c r="A3" s="263" t="s">
        <v>329</v>
      </c>
      <c r="E3" s="228"/>
    </row>
    <row r="4" spans="1:6" s="227" customFormat="1" ht="19.5" customHeight="1" x14ac:dyDescent="0.25">
      <c r="A4" s="229" t="s">
        <v>330</v>
      </c>
      <c r="E4" s="230"/>
    </row>
    <row r="5" spans="1:6" s="227" customFormat="1" ht="19.5" customHeight="1" x14ac:dyDescent="0.25">
      <c r="A5" s="229" t="s">
        <v>330</v>
      </c>
      <c r="E5" s="17"/>
      <c r="F5" s="231"/>
    </row>
    <row r="6" spans="1:6" s="227" customFormat="1" ht="19.5" customHeight="1" x14ac:dyDescent="0.25">
      <c r="A6" s="229" t="s">
        <v>330</v>
      </c>
      <c r="E6" s="230"/>
    </row>
    <row r="7" spans="1:6" s="227" customFormat="1" x14ac:dyDescent="0.25">
      <c r="E7" s="230"/>
    </row>
    <row r="8" spans="1:6" s="227" customFormat="1" ht="32.25" customHeight="1" x14ac:dyDescent="0.25">
      <c r="A8" s="232" t="s">
        <v>331</v>
      </c>
      <c r="E8" s="233"/>
    </row>
    <row r="9" spans="1:6" s="227" customFormat="1" ht="33" customHeight="1" x14ac:dyDescent="0.25">
      <c r="A9" s="234" t="s">
        <v>332</v>
      </c>
      <c r="E9" s="233"/>
    </row>
    <row r="10" spans="1:6" s="227" customFormat="1" ht="309.75" customHeight="1" x14ac:dyDescent="0.25">
      <c r="A10" s="235" t="s">
        <v>365</v>
      </c>
    </row>
    <row r="11" spans="1:6" ht="17.25" customHeight="1" x14ac:dyDescent="0.2">
      <c r="A11" s="234" t="s">
        <v>333</v>
      </c>
    </row>
    <row r="12" spans="1:6" ht="17.25" customHeight="1" x14ac:dyDescent="0.2">
      <c r="A12" s="236" t="s">
        <v>334</v>
      </c>
    </row>
    <row r="13" spans="1:6" ht="15.75" customHeight="1" x14ac:dyDescent="0.2">
      <c r="A13" s="236"/>
    </row>
    <row r="14" spans="1:6" ht="12.75" customHeight="1" x14ac:dyDescent="0.2">
      <c r="A14" s="236" t="s">
        <v>335</v>
      </c>
    </row>
    <row r="15" spans="1:6" ht="13.5" customHeight="1" x14ac:dyDescent="0.2">
      <c r="A15" s="3" t="s">
        <v>336</v>
      </c>
    </row>
    <row r="16" spans="1:6" ht="12.75" hidden="1" customHeight="1" x14ac:dyDescent="0.2"/>
    <row r="17" ht="21" customHeight="1" x14ac:dyDescent="0.2"/>
    <row r="18" ht="15.75" customHeight="1" x14ac:dyDescent="0.2"/>
    <row r="19" ht="37.5" customHeight="1" x14ac:dyDescent="0.2"/>
  </sheetData>
  <printOptions horizontalCentered="1"/>
  <pageMargins left="0.24" right="0.25" top="0.95" bottom="0.63" header="0.38" footer="0.25"/>
  <pageSetup scale="80" orientation="portrait" r:id="rId1"/>
  <headerFooter alignWithMargins="0">
    <oddFooter>&amp;R&amp;P</oddFooter>
  </headerFooter>
  <drawing r:id="rId2"/>
  <legacyDrawing r:id="rId3"/>
  <oleObjects>
    <mc:AlternateContent xmlns:mc="http://schemas.openxmlformats.org/markup-compatibility/2006">
      <mc:Choice Requires="x14">
        <oleObject progId="Word.Picture.8" shapeId="20481" r:id="rId4">
          <objectPr defaultSize="0" autoPict="0" r:id="rId5">
            <anchor moveWithCells="1" sizeWithCells="1">
              <from>
                <xdr:col>0</xdr:col>
                <xdr:colOff>600075</xdr:colOff>
                <xdr:row>0</xdr:row>
                <xdr:rowOff>9525</xdr:rowOff>
              </from>
              <to>
                <xdr:col>0</xdr:col>
                <xdr:colOff>7429500</xdr:colOff>
                <xdr:row>0</xdr:row>
                <xdr:rowOff>1171575</xdr:rowOff>
              </to>
            </anchor>
          </objectPr>
        </oleObject>
      </mc:Choice>
      <mc:Fallback>
        <oleObject progId="Word.Picture.8" shapeId="20481" r:id="rId4"/>
      </mc:Fallback>
    </mc:AlternateContent>
    <mc:AlternateContent xmlns:mc="http://schemas.openxmlformats.org/markup-compatibility/2006">
      <mc:Choice Requires="x14">
        <oleObject progId="Word.Picture.8" shapeId="20482" r:id="rId6">
          <objectPr defaultSize="0" autoPict="0" r:id="rId5">
            <anchor moveWithCells="1" sizeWithCells="1">
              <from>
                <xdr:col>0</xdr:col>
                <xdr:colOff>600075</xdr:colOff>
                <xdr:row>0</xdr:row>
                <xdr:rowOff>9525</xdr:rowOff>
              </from>
              <to>
                <xdr:col>0</xdr:col>
                <xdr:colOff>7429500</xdr:colOff>
                <xdr:row>0</xdr:row>
                <xdr:rowOff>1171575</xdr:rowOff>
              </to>
            </anchor>
          </objectPr>
        </oleObject>
      </mc:Choice>
      <mc:Fallback>
        <oleObject progId="Word.Picture.8" shapeId="20482" r:id="rId6"/>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C5A3C-B13D-42F2-B9A3-A8CA1C7919D5}">
  <dimension ref="A2:BW55"/>
  <sheetViews>
    <sheetView topLeftCell="A16" workbookViewId="0">
      <pane xSplit="13" topLeftCell="N1" activePane="topRight" state="frozen"/>
      <selection pane="topRight" activeCell="K27" sqref="K27"/>
    </sheetView>
  </sheetViews>
  <sheetFormatPr defaultRowHeight="15" x14ac:dyDescent="0.25"/>
  <cols>
    <col min="2" max="2" width="12.5703125" customWidth="1"/>
    <col min="6" max="6" width="11" customWidth="1"/>
    <col min="8" max="8" width="12.7109375" customWidth="1"/>
    <col min="9" max="9" width="11.5703125" customWidth="1"/>
    <col min="10" max="10" width="11.7109375" customWidth="1"/>
    <col min="11" max="11" width="38.42578125" customWidth="1"/>
    <col min="12" max="12" width="14.28515625" customWidth="1"/>
    <col min="13" max="13" width="16.28515625" customWidth="1"/>
    <col min="14" max="14" width="13.5703125" customWidth="1"/>
    <col min="15" max="15" width="13.5703125" hidden="1" customWidth="1"/>
    <col min="16" max="16" width="14.28515625" customWidth="1"/>
    <col min="17" max="17" width="13.5703125" hidden="1" customWidth="1"/>
    <col min="18" max="18" width="11.7109375" customWidth="1"/>
    <col min="19" max="19" width="11.7109375" hidden="1" customWidth="1"/>
    <col min="20" max="20" width="13.5703125" customWidth="1"/>
    <col min="21" max="21" width="13.5703125" hidden="1" customWidth="1"/>
    <col min="22" max="22" width="13" customWidth="1"/>
    <col min="23" max="23" width="13" hidden="1" customWidth="1"/>
    <col min="24" max="24" width="12.7109375" customWidth="1"/>
    <col min="25" max="25" width="12.7109375" hidden="1" customWidth="1"/>
    <col min="26" max="26" width="14" customWidth="1"/>
    <col min="27" max="27" width="14" hidden="1" customWidth="1"/>
    <col min="28" max="28" width="13.7109375" customWidth="1"/>
    <col min="29" max="29" width="13.7109375" hidden="1" customWidth="1"/>
    <col min="30" max="30" width="14.28515625" customWidth="1"/>
    <col min="31" max="31" width="14.28515625" hidden="1" customWidth="1"/>
    <col min="32" max="32" width="14.28515625" customWidth="1"/>
    <col min="33" max="33" width="14.28515625" hidden="1" customWidth="1"/>
    <col min="34" max="34" width="12.85546875" customWidth="1"/>
    <col min="35" max="35" width="0" hidden="1" customWidth="1"/>
    <col min="37" max="37" width="0" hidden="1" customWidth="1"/>
    <col min="39" max="39" width="0" hidden="1" customWidth="1"/>
    <col min="41" max="41" width="0" hidden="1" customWidth="1"/>
    <col min="43" max="43" width="0" hidden="1" customWidth="1"/>
    <col min="45" max="45" width="0" hidden="1" customWidth="1"/>
    <col min="47" max="47" width="0" hidden="1" customWidth="1"/>
    <col min="49" max="49" width="0" hidden="1" customWidth="1"/>
    <col min="51" max="51" width="0" hidden="1" customWidth="1"/>
    <col min="53" max="53" width="0" hidden="1" customWidth="1"/>
    <col min="55" max="55" width="0" hidden="1" customWidth="1"/>
    <col min="57" max="57" width="0" hidden="1" customWidth="1"/>
    <col min="59" max="59" width="0" hidden="1" customWidth="1"/>
    <col min="61" max="61" width="0" hidden="1" customWidth="1"/>
    <col min="63" max="63" width="0" hidden="1" customWidth="1"/>
    <col min="65" max="65" width="0" hidden="1" customWidth="1"/>
    <col min="67" max="67" width="0" hidden="1" customWidth="1"/>
    <col min="69" max="69" width="0" hidden="1" customWidth="1"/>
    <col min="71" max="71" width="0" hidden="1" customWidth="1"/>
    <col min="73" max="73" width="0" hidden="1" customWidth="1"/>
    <col min="75" max="75" width="0" hidden="1" customWidth="1"/>
  </cols>
  <sheetData>
    <row r="2" spans="1:75" s="20" customFormat="1" ht="18" x14ac:dyDescent="0.25">
      <c r="A2" s="17"/>
      <c r="B2" s="114" t="s">
        <v>22</v>
      </c>
      <c r="D2" s="402">
        <f>'Review Results'!F4</f>
        <v>0</v>
      </c>
      <c r="E2" s="403"/>
      <c r="F2" s="403"/>
      <c r="G2" s="403"/>
      <c r="H2" s="403"/>
      <c r="I2" s="403"/>
      <c r="J2" s="403"/>
      <c r="K2" s="251" t="s">
        <v>23</v>
      </c>
      <c r="L2" s="22">
        <f>'Review Results'!F5</f>
        <v>0</v>
      </c>
    </row>
    <row r="3" spans="1:75" s="20" customFormat="1" ht="18" x14ac:dyDescent="0.25">
      <c r="A3" s="17"/>
      <c r="B3" s="18"/>
      <c r="C3" s="19"/>
      <c r="D3" s="17"/>
      <c r="E3" s="253"/>
      <c r="F3" s="253"/>
      <c r="G3" s="253"/>
      <c r="H3" s="253"/>
      <c r="I3" s="253"/>
      <c r="J3" s="253"/>
      <c r="K3" s="251"/>
      <c r="L3" s="252"/>
    </row>
    <row r="4" spans="1:75" s="20" customFormat="1" x14ac:dyDescent="0.25">
      <c r="A4" s="17"/>
      <c r="B4" s="352" t="s">
        <v>24</v>
      </c>
      <c r="C4" s="352"/>
      <c r="D4" s="19"/>
      <c r="E4" s="404" t="s">
        <v>364</v>
      </c>
      <c r="F4" s="405"/>
      <c r="G4" s="405"/>
      <c r="H4" s="405"/>
      <c r="L4" s="19"/>
    </row>
    <row r="5" spans="1:75" s="20" customFormat="1" x14ac:dyDescent="0.25">
      <c r="A5" s="17"/>
      <c r="B5" s="414">
        <f>'Review Results'!K3</f>
        <v>0</v>
      </c>
      <c r="C5" s="414"/>
      <c r="E5" s="416">
        <f>'Review Results'!K4</f>
        <v>0</v>
      </c>
      <c r="F5" s="362"/>
      <c r="G5" s="24" t="s">
        <v>26</v>
      </c>
      <c r="H5" s="23">
        <f>'Review Results'!K5</f>
        <v>0</v>
      </c>
    </row>
    <row r="7" spans="1:75" x14ac:dyDescent="0.25">
      <c r="D7" s="49"/>
      <c r="L7" s="49"/>
      <c r="M7" s="49"/>
    </row>
    <row r="8" spans="1:75" x14ac:dyDescent="0.25">
      <c r="N8" s="50" t="s">
        <v>91</v>
      </c>
      <c r="O8" s="50"/>
      <c r="P8" s="50" t="s">
        <v>91</v>
      </c>
      <c r="Q8" s="50"/>
      <c r="R8" s="50" t="s">
        <v>91</v>
      </c>
      <c r="S8" s="50"/>
      <c r="T8" s="50" t="s">
        <v>91</v>
      </c>
      <c r="U8" s="50"/>
      <c r="V8" s="50" t="s">
        <v>91</v>
      </c>
      <c r="W8" s="50"/>
      <c r="X8" s="50" t="s">
        <v>91</v>
      </c>
      <c r="Y8" s="50"/>
      <c r="Z8" s="50" t="s">
        <v>91</v>
      </c>
      <c r="AA8" s="50"/>
      <c r="AB8" s="50" t="s">
        <v>91</v>
      </c>
      <c r="AC8" s="50"/>
      <c r="AD8" s="50" t="s">
        <v>91</v>
      </c>
      <c r="AE8" s="50"/>
      <c r="AF8" s="50" t="s">
        <v>91</v>
      </c>
      <c r="AG8" s="50"/>
      <c r="AH8" s="50" t="s">
        <v>91</v>
      </c>
      <c r="AI8" s="50"/>
      <c r="AJ8" s="50" t="s">
        <v>91</v>
      </c>
      <c r="AK8" s="50"/>
      <c r="AL8" s="50" t="s">
        <v>91</v>
      </c>
      <c r="AM8" s="50"/>
      <c r="AN8" s="50" t="s">
        <v>91</v>
      </c>
      <c r="AO8" s="50"/>
      <c r="AP8" s="50" t="s">
        <v>91</v>
      </c>
      <c r="AQ8" s="50"/>
      <c r="AR8" s="50" t="s">
        <v>91</v>
      </c>
      <c r="AS8" s="50"/>
      <c r="AT8" s="50" t="s">
        <v>91</v>
      </c>
      <c r="AU8" s="50"/>
      <c r="AV8" s="50" t="s">
        <v>91</v>
      </c>
      <c r="AW8" s="50"/>
      <c r="AX8" s="50" t="s">
        <v>91</v>
      </c>
      <c r="AY8" s="50"/>
      <c r="AZ8" s="50" t="s">
        <v>91</v>
      </c>
      <c r="BA8" s="50"/>
      <c r="BB8" s="50" t="s">
        <v>91</v>
      </c>
      <c r="BC8" s="50"/>
      <c r="BD8" s="50" t="s">
        <v>91</v>
      </c>
      <c r="BE8" s="50"/>
      <c r="BF8" s="50" t="s">
        <v>91</v>
      </c>
      <c r="BG8" s="50"/>
      <c r="BH8" s="50" t="s">
        <v>91</v>
      </c>
      <c r="BI8" s="50"/>
      <c r="BJ8" s="50" t="s">
        <v>91</v>
      </c>
      <c r="BK8" s="50"/>
      <c r="BL8" s="50" t="s">
        <v>91</v>
      </c>
      <c r="BM8" s="50"/>
      <c r="BN8" s="50" t="s">
        <v>91</v>
      </c>
      <c r="BO8" s="50"/>
      <c r="BP8" s="50" t="s">
        <v>91</v>
      </c>
      <c r="BQ8" s="50"/>
      <c r="BR8" s="50" t="s">
        <v>91</v>
      </c>
      <c r="BS8" s="50"/>
      <c r="BT8" s="50" t="s">
        <v>91</v>
      </c>
      <c r="BU8" s="50"/>
      <c r="BV8" s="50" t="s">
        <v>91</v>
      </c>
      <c r="BW8" s="50"/>
    </row>
    <row r="9" spans="1:75" s="25" customFormat="1" ht="30.75" customHeight="1" x14ac:dyDescent="0.2">
      <c r="A9" s="51" t="s">
        <v>83</v>
      </c>
      <c r="B9" s="48" t="s">
        <v>284</v>
      </c>
      <c r="C9" s="415" t="s">
        <v>285</v>
      </c>
      <c r="D9" s="311"/>
      <c r="E9" s="311"/>
      <c r="F9" s="311"/>
      <c r="G9" s="311"/>
      <c r="H9" s="311"/>
      <c r="I9" s="311"/>
      <c r="J9" s="311"/>
      <c r="K9" s="311"/>
      <c r="L9" s="311"/>
      <c r="M9" s="311"/>
      <c r="N9" s="27"/>
      <c r="O9" s="42" t="str">
        <f>IF(N9="","",IF(N9="Yes","fail",IF(N9="No","Pass","N/A")))</f>
        <v/>
      </c>
      <c r="P9" s="27"/>
      <c r="Q9" s="42" t="str">
        <f>IF(P9="","",IF(P9="Yes","fail",IF(P9="No","Pass","N/A")))</f>
        <v/>
      </c>
      <c r="R9" s="27"/>
      <c r="S9" s="42" t="str">
        <f>IF(R9="","",IF(R9="Yes","fail",IF(R9="No","Pass","N/A")))</f>
        <v/>
      </c>
      <c r="T9" s="27"/>
      <c r="U9" s="42" t="str">
        <f>IF(T9="","",IF(T9="Yes","fail",IF(T9="No","pass","N/A")))</f>
        <v/>
      </c>
      <c r="V9" s="27"/>
      <c r="W9" s="42" t="str">
        <f>IF(V9="","",IF(V9="Yes","fail",IF(V9="No","pass","N/A")))</f>
        <v/>
      </c>
      <c r="X9" s="27"/>
      <c r="Y9" s="42" t="str">
        <f>IF(X9="","",IF(X9="Yes","fail",IF(X9="No","pass","N/A")))</f>
        <v/>
      </c>
      <c r="Z9" s="27"/>
      <c r="AA9" s="42" t="str">
        <f>IF(Z9="","",IF(Z9="Yes","fail",IF(Z9="No","pass","N/A")))</f>
        <v/>
      </c>
      <c r="AB9" s="27"/>
      <c r="AC9" s="42" t="str">
        <f>IF(AB9="","",IF(AB9="Yes","fail",IF(AB9="No","pass","N/A")))</f>
        <v/>
      </c>
      <c r="AD9" s="27"/>
      <c r="AE9" s="42" t="str">
        <f>IF(AD9="","",IF(AD9="Yes","fail",IF(AD9="No","pass","N/A")))</f>
        <v/>
      </c>
      <c r="AF9" s="27"/>
      <c r="AG9" s="42" t="str">
        <f>IF(AF9="","",IF(AF9="Yes","fail",IF(AF9="No","pass","N/A")))</f>
        <v/>
      </c>
      <c r="AH9" s="27"/>
      <c r="AI9" s="42" t="str">
        <f>IF(AH9="","",IF(AH9="Yes","fail",IF(AH9="No","pass","N/A")))</f>
        <v/>
      </c>
      <c r="AJ9" s="27"/>
      <c r="AK9" s="42" t="str">
        <f>IF(AJ9="","",IF(AJ9="Yes","fail",IF(AJ9="No","pass","N/A")))</f>
        <v/>
      </c>
      <c r="AL9" s="27"/>
      <c r="AM9" s="42" t="str">
        <f>IF(AL9="","",IF(AL9="Yes","fail",IF(AL9="No","pass","N/A")))</f>
        <v/>
      </c>
      <c r="AN9" s="27"/>
      <c r="AO9" s="42" t="str">
        <f>IF(AN9="","",IF(AN9="Yes","fail",IF(AN9="No","pass","N/A")))</f>
        <v/>
      </c>
      <c r="AP9" s="27"/>
      <c r="AQ9" s="42" t="str">
        <f>IF(AP9="","",IF(AP9="Yes","fail",IF(AP9="No","pass","N/A")))</f>
        <v/>
      </c>
      <c r="AR9" s="27"/>
      <c r="AS9" s="42" t="str">
        <f>IF(AR9="","",IF(AR9="Yes","fail",IF(AR9="No","pass","N/A")))</f>
        <v/>
      </c>
      <c r="AT9" s="27"/>
      <c r="AU9" s="42" t="str">
        <f>IF(AT9="","",IF(AT9="Yes","fail",IF(AT9="No","pass","N/A")))</f>
        <v/>
      </c>
      <c r="AV9" s="27"/>
      <c r="AW9" s="42" t="str">
        <f>IF(AV9="","",IF(AV9="Yes","fail",IF(AV9="No","pass","N/A")))</f>
        <v/>
      </c>
      <c r="AX9" s="27"/>
      <c r="AY9" s="42" t="str">
        <f>IF(AX9="","",IF(AX9="Yes","fail",IF(AX9="No","pass","N/A")))</f>
        <v/>
      </c>
      <c r="AZ9" s="27"/>
      <c r="BA9" s="42" t="str">
        <f>IF(AZ9="","",IF(AZ9="Yes","fail",IF(AZ9="No","pass","N/A")))</f>
        <v/>
      </c>
      <c r="BB9" s="27"/>
      <c r="BC9" s="42" t="str">
        <f>IF(BB9="","",IF(BB9="Yes","fail",IF(BB9="No","pass","N/A")))</f>
        <v/>
      </c>
      <c r="BD9" s="27"/>
      <c r="BE9" s="42" t="str">
        <f>IF(BD9="","",IF(BD9="Yes","fail",IF(BD9="No","pass","N/A")))</f>
        <v/>
      </c>
      <c r="BF9" s="27"/>
      <c r="BG9" s="42" t="str">
        <f>IF(BF9="","",IF(BF9="Yes","fail",IF(BF9="No","pass","N/A")))</f>
        <v/>
      </c>
      <c r="BH9" s="27"/>
      <c r="BI9" s="42" t="str">
        <f>IF(BH9="","",IF(BH9="Yes","fail",IF(BH9="No","pass","N/A")))</f>
        <v/>
      </c>
      <c r="BJ9" s="27"/>
      <c r="BK9" s="42" t="str">
        <f>IF(BJ9="","",IF(BJ9="Yes","fail",IF(BJ9="No","pass","N/A")))</f>
        <v/>
      </c>
      <c r="BL9" s="27"/>
      <c r="BM9" s="42" t="str">
        <f>IF(BL9="","",IF(BL9="Yes","fail",IF(BL9="No","pass","N/A")))</f>
        <v/>
      </c>
      <c r="BN9" s="27"/>
      <c r="BO9" s="42" t="str">
        <f>IF(BN9="","",IF(BN9="Yes","fail",IF(BN9="No","pass","N/A")))</f>
        <v/>
      </c>
      <c r="BP9" s="27"/>
      <c r="BQ9" s="42" t="str">
        <f>IF(BP9="","",IF(BP9="Yes","fail",IF(BP9="No","pass","N/A")))</f>
        <v/>
      </c>
      <c r="BR9" s="27"/>
      <c r="BS9" s="42" t="str">
        <f>IF(BR9="","",IF(BR9="Yes","fail",IF(BR9="No","pass","N/A")))</f>
        <v/>
      </c>
      <c r="BT9" s="27"/>
      <c r="BU9" s="42" t="str">
        <f>IF(BT9="","",IF(BT9="Yes","fail",IF(BT9="No","pass","N/A")))</f>
        <v/>
      </c>
      <c r="BV9" s="27"/>
      <c r="BW9" s="42" t="str">
        <f>IF(BV9="","",IF(BV9="Yes","fail",IF(BV9="No","pass","N/A")))</f>
        <v/>
      </c>
    </row>
    <row r="10" spans="1:75" s="25" customFormat="1" ht="61.5" customHeight="1" x14ac:dyDescent="0.2">
      <c r="A10" s="34"/>
      <c r="B10" s="48" t="s">
        <v>286</v>
      </c>
      <c r="C10" s="408" t="s">
        <v>287</v>
      </c>
      <c r="D10" s="311"/>
      <c r="E10" s="311"/>
      <c r="F10" s="311"/>
      <c r="G10" s="311"/>
      <c r="H10" s="311"/>
      <c r="I10" s="311"/>
      <c r="J10" s="311"/>
      <c r="K10" s="311"/>
      <c r="L10" s="311"/>
      <c r="M10" s="311"/>
      <c r="N10" s="27"/>
      <c r="O10" s="42" t="str">
        <f>IF(N10="","",IF(N10="Yes","Pass",IF(N10="No","Fail","N/A")))</f>
        <v/>
      </c>
      <c r="P10" s="27"/>
      <c r="Q10" s="42" t="str">
        <f>IF(P10="","",IF(P10="Yes","Pass",IF(P10="No","Fail","N/A")))</f>
        <v/>
      </c>
      <c r="R10" s="27"/>
      <c r="S10" s="42" t="str">
        <f>IF(R10="","",IF(R10="Yes","Pass",IF(R10="No","Fail","N/A")))</f>
        <v/>
      </c>
      <c r="T10" s="27"/>
      <c r="U10" s="42" t="str">
        <f>IF(T10="","",IF(T10="Yes","Pass",IF(T10="No","Fail","N/A")))</f>
        <v/>
      </c>
      <c r="V10" s="27"/>
      <c r="W10" s="42" t="str">
        <f>IF(V10="","",IF(V10="Yes","Pass",IF(V10="No","Fail","N/A")))</f>
        <v/>
      </c>
      <c r="X10" s="27"/>
      <c r="Y10" s="42" t="str">
        <f>IF(X10="","",IF(X10="Yes","Pass",IF(X10="No","Fail","N/A")))</f>
        <v/>
      </c>
      <c r="Z10" s="27"/>
      <c r="AA10" s="42" t="str">
        <f>IF(Z10="","",IF(Z10="Yes","Pass",IF(Z10="No","Fail","N/A")))</f>
        <v/>
      </c>
      <c r="AB10" s="27"/>
      <c r="AC10" s="42" t="str">
        <f>IF(AB10="","",IF(AB10="Yes","Pass",IF(AB10="No","Fail","N/A")))</f>
        <v/>
      </c>
      <c r="AD10" s="27"/>
      <c r="AE10" s="42" t="str">
        <f>IF(AD10="","",IF(AD10="Yes","Pass",IF(AD10="No","Fail","N/A")))</f>
        <v/>
      </c>
      <c r="AF10" s="27"/>
      <c r="AG10" s="42" t="str">
        <f>IF(AF10="","",IF(AF10="Yes","Pass",IF(AF10="No","Fail","N/A")))</f>
        <v/>
      </c>
      <c r="AH10" s="27"/>
      <c r="AI10" s="42" t="str">
        <f t="shared" ref="AI10:AI23" si="0">IF(AH10="","",IF(AH10="Yes","Pass",IF(AH10="No","Fail","N/A")))</f>
        <v/>
      </c>
      <c r="AJ10" s="27"/>
      <c r="AK10" s="42" t="str">
        <f t="shared" ref="AK10:AK23" si="1">IF(AJ10="","",IF(AJ10="Yes","Pass",IF(AJ10="No","Fail","N/A")))</f>
        <v/>
      </c>
      <c r="AL10" s="27"/>
      <c r="AM10" s="42" t="str">
        <f t="shared" ref="AM10:AM23" si="2">IF(AL10="","",IF(AL10="Yes","Pass",IF(AL10="No","Fail","N/A")))</f>
        <v/>
      </c>
      <c r="AN10" s="27"/>
      <c r="AO10" s="42" t="str">
        <f t="shared" ref="AO10:AO23" si="3">IF(AN10="","",IF(AN10="Yes","Pass",IF(AN10="No","Fail","N/A")))</f>
        <v/>
      </c>
      <c r="AP10" s="27"/>
      <c r="AQ10" s="42" t="str">
        <f t="shared" ref="AQ10:AQ23" si="4">IF(AP10="","",IF(AP10="Yes","Pass",IF(AP10="No","Fail","N/A")))</f>
        <v/>
      </c>
      <c r="AR10" s="27"/>
      <c r="AS10" s="42" t="str">
        <f t="shared" ref="AS10:AS23" si="5">IF(AR10="","",IF(AR10="Yes","Pass",IF(AR10="No","Fail","N/A")))</f>
        <v/>
      </c>
      <c r="AT10" s="27"/>
      <c r="AU10" s="42" t="str">
        <f t="shared" ref="AU10:AU23" si="6">IF(AT10="","",IF(AT10="Yes","Pass",IF(AT10="No","Fail","N/A")))</f>
        <v/>
      </c>
      <c r="AV10" s="27"/>
      <c r="AW10" s="42" t="str">
        <f t="shared" ref="AW10:AW23" si="7">IF(AV10="","",IF(AV10="Yes","Pass",IF(AV10="No","Fail","N/A")))</f>
        <v/>
      </c>
      <c r="AX10" s="27"/>
      <c r="AY10" s="42" t="str">
        <f t="shared" ref="AY10:AY23" si="8">IF(AX10="","",IF(AX10="Yes","Pass",IF(AX10="No","Fail","N/A")))</f>
        <v/>
      </c>
      <c r="AZ10" s="27"/>
      <c r="BA10" s="42" t="str">
        <f t="shared" ref="BA10:BA23" si="9">IF(AZ10="","",IF(AZ10="Yes","Pass",IF(AZ10="No","Fail","N/A")))</f>
        <v/>
      </c>
      <c r="BB10" s="27"/>
      <c r="BC10" s="42" t="str">
        <f>IF(BB10="","",IF(BB10="Yes","Pass",IF(BB10="No","Fail","N/A")))</f>
        <v/>
      </c>
      <c r="BD10" s="27"/>
      <c r="BE10" s="42" t="str">
        <f t="shared" ref="BE10" si="10">IF(BD10="","",IF(BD10="Yes","Pass",IF(BD10="No","Fail","N/A")))</f>
        <v/>
      </c>
      <c r="BF10" s="27"/>
      <c r="BG10" s="42" t="str">
        <f t="shared" ref="BG10" si="11">IF(BF10="","",IF(BF10="Yes","Pass",IF(BF10="No","Fail","N/A")))</f>
        <v/>
      </c>
      <c r="BH10" s="27"/>
      <c r="BI10" s="42" t="str">
        <f t="shared" ref="BI10" si="12">IF(BH10="","",IF(BH10="Yes","Pass",IF(BH10="No","Fail","N/A")))</f>
        <v/>
      </c>
      <c r="BJ10" s="27"/>
      <c r="BK10" s="42" t="str">
        <f t="shared" ref="BK10" si="13">IF(BJ10="","",IF(BJ10="Yes","Pass",IF(BJ10="No","Fail","N/A")))</f>
        <v/>
      </c>
      <c r="BL10" s="27"/>
      <c r="BM10" s="42" t="str">
        <f t="shared" ref="BM10:BM23" si="14">IF(BL10="","",IF(BL10="Yes","Pass",IF(BL10="No","Fail","N/A")))</f>
        <v/>
      </c>
      <c r="BN10" s="27"/>
      <c r="BO10" s="42" t="str">
        <f t="shared" ref="BO10" si="15">IF(BN10="","",IF(BN10="Yes","Pass",IF(BN10="No","Fail","N/A")))</f>
        <v/>
      </c>
      <c r="BP10" s="27"/>
      <c r="BQ10" s="42" t="str">
        <f t="shared" ref="BQ10" si="16">IF(BP10="","",IF(BP10="Yes","Pass",IF(BP10="No","Fail","N/A")))</f>
        <v/>
      </c>
      <c r="BR10" s="27"/>
      <c r="BS10" s="42" t="str">
        <f t="shared" ref="BS10" si="17">IF(BR10="","",IF(BR10="Yes","Pass",IF(BR10="No","Fail","N/A")))</f>
        <v/>
      </c>
      <c r="BT10" s="27"/>
      <c r="BU10" s="42" t="str">
        <f t="shared" ref="BU10" si="18">IF(BT10="","",IF(BT10="Yes","Pass",IF(BT10="No","Fail","N/A")))</f>
        <v/>
      </c>
      <c r="BV10" s="27"/>
      <c r="BW10" s="42" t="str">
        <f t="shared" ref="BW10" si="19">IF(BV10="","",IF(BV10="Yes","Pass",IF(BV10="No","Fail","N/A")))</f>
        <v/>
      </c>
    </row>
    <row r="11" spans="1:75" s="25" customFormat="1" ht="78" customHeight="1" x14ac:dyDescent="0.2">
      <c r="A11" s="34"/>
      <c r="B11" s="48" t="s">
        <v>288</v>
      </c>
      <c r="C11" s="310" t="s">
        <v>289</v>
      </c>
      <c r="D11" s="406"/>
      <c r="E11" s="406"/>
      <c r="F11" s="406"/>
      <c r="G11" s="406"/>
      <c r="H11" s="406"/>
      <c r="I11" s="406"/>
      <c r="J11" s="406"/>
      <c r="K11" s="406"/>
      <c r="L11" s="406"/>
      <c r="M11" s="407"/>
      <c r="N11" s="27"/>
      <c r="O11" s="42" t="str">
        <f t="shared" ref="O11:O22" si="20">IF(N11="","",IF(N11="Yes","Pass",IF(N11="No","Fail","N/A")))</f>
        <v/>
      </c>
      <c r="P11" s="27"/>
      <c r="Q11" s="42" t="str">
        <f t="shared" ref="Q11:Q22" si="21">IF(P11="","",IF(P11="Yes","Pass",IF(P11="No","Fail","N/A")))</f>
        <v/>
      </c>
      <c r="R11" s="27"/>
      <c r="S11" s="42" t="str">
        <f t="shared" ref="S11:S22" si="22">IF(R11="","",IF(R11="Yes","Pass",IF(R11="No","Fail","N/A")))</f>
        <v/>
      </c>
      <c r="T11" s="27"/>
      <c r="U11" s="42" t="str">
        <f t="shared" ref="U11:U22" si="23">IF(T11="","",IF(T11="Yes","Pass",IF(T11="No","Fail","N/A")))</f>
        <v/>
      </c>
      <c r="V11" s="27"/>
      <c r="W11" s="42" t="str">
        <f t="shared" ref="W11:W22" si="24">IF(V11="","",IF(V11="Yes","Pass",IF(V11="No","Fail","N/A")))</f>
        <v/>
      </c>
      <c r="X11" s="27"/>
      <c r="Y11" s="42" t="str">
        <f t="shared" ref="Y11:Y22" si="25">IF(X11="","",IF(X11="Yes","Pass",IF(X11="No","Fail","N/A")))</f>
        <v/>
      </c>
      <c r="Z11" s="27"/>
      <c r="AA11" s="42" t="str">
        <f t="shared" ref="AA11:AA22" si="26">IF(Z11="","",IF(Z11="Yes","Pass",IF(Z11="No","Fail","N/A")))</f>
        <v/>
      </c>
      <c r="AB11" s="27"/>
      <c r="AC11" s="42" t="str">
        <f t="shared" ref="AC11:AC22" si="27">IF(AB11="","",IF(AB11="Yes","Pass",IF(AB11="No","Fail","N/A")))</f>
        <v/>
      </c>
      <c r="AD11" s="27"/>
      <c r="AE11" s="42" t="str">
        <f t="shared" ref="AE11:AE22" si="28">IF(AD11="","",IF(AD11="Yes","Pass",IF(AD11="No","Fail","N/A")))</f>
        <v/>
      </c>
      <c r="AF11" s="27"/>
      <c r="AG11" s="42" t="str">
        <f t="shared" ref="AG11:AG22" si="29">IF(AF11="","",IF(AF11="Yes","Pass",IF(AF11="No","Fail","N/A")))</f>
        <v/>
      </c>
      <c r="AH11" s="27"/>
      <c r="AI11" s="42" t="str">
        <f t="shared" si="0"/>
        <v/>
      </c>
      <c r="AJ11" s="27"/>
      <c r="AK11" s="42" t="str">
        <f t="shared" si="1"/>
        <v/>
      </c>
      <c r="AL11" s="27"/>
      <c r="AM11" s="42" t="str">
        <f t="shared" si="2"/>
        <v/>
      </c>
      <c r="AN11" s="27"/>
      <c r="AO11" s="42" t="str">
        <f t="shared" si="3"/>
        <v/>
      </c>
      <c r="AP11" s="27"/>
      <c r="AQ11" s="42" t="str">
        <f t="shared" si="4"/>
        <v/>
      </c>
      <c r="AR11" s="27"/>
      <c r="AS11" s="42" t="str">
        <f t="shared" si="5"/>
        <v/>
      </c>
      <c r="AT11" s="27"/>
      <c r="AU11" s="42" t="str">
        <f t="shared" si="6"/>
        <v/>
      </c>
      <c r="AV11" s="27"/>
      <c r="AW11" s="42" t="str">
        <f t="shared" si="7"/>
        <v/>
      </c>
      <c r="AX11" s="27"/>
      <c r="AY11" s="42" t="str">
        <f t="shared" si="8"/>
        <v/>
      </c>
      <c r="AZ11" s="27"/>
      <c r="BA11" s="42" t="str">
        <f t="shared" si="9"/>
        <v/>
      </c>
      <c r="BB11" s="27"/>
      <c r="BC11" s="42" t="str">
        <f t="shared" ref="BC11:BC23" si="30">IF(BB11="","",IF(BB11="Yes","Pass",IF(BB11="No","Fail","N/A")))</f>
        <v/>
      </c>
      <c r="BD11" s="27"/>
      <c r="BE11" s="42" t="str">
        <f t="shared" ref="BE11" si="31">IF(BD11="","",IF(BD11="Yes","Pass",IF(BD11="No","Fail","N/A")))</f>
        <v/>
      </c>
      <c r="BF11" s="27"/>
      <c r="BG11" s="42" t="str">
        <f t="shared" ref="BG11" si="32">IF(BF11="","",IF(BF11="Yes","Pass",IF(BF11="No","Fail","N/A")))</f>
        <v/>
      </c>
      <c r="BH11" s="27"/>
      <c r="BI11" s="42" t="str">
        <f t="shared" ref="BI11" si="33">IF(BH11="","",IF(BH11="Yes","Pass",IF(BH11="No","Fail","N/A")))</f>
        <v/>
      </c>
      <c r="BJ11" s="27"/>
      <c r="BK11" s="42" t="str">
        <f t="shared" ref="BK11" si="34">IF(BJ11="","",IF(BJ11="Yes","Pass",IF(BJ11="No","Fail","N/A")))</f>
        <v/>
      </c>
      <c r="BL11" s="27"/>
      <c r="BM11" s="42" t="str">
        <f t="shared" si="14"/>
        <v/>
      </c>
      <c r="BN11" s="27"/>
      <c r="BO11" s="42" t="str">
        <f t="shared" ref="BO11" si="35">IF(BN11="","",IF(BN11="Yes","Pass",IF(BN11="No","Fail","N/A")))</f>
        <v/>
      </c>
      <c r="BP11" s="27"/>
      <c r="BQ11" s="42" t="str">
        <f t="shared" ref="BQ11" si="36">IF(BP11="","",IF(BP11="Yes","Pass",IF(BP11="No","Fail","N/A")))</f>
        <v/>
      </c>
      <c r="BR11" s="27"/>
      <c r="BS11" s="42" t="str">
        <f t="shared" ref="BS11" si="37">IF(BR11="","",IF(BR11="Yes","Pass",IF(BR11="No","Fail","N/A")))</f>
        <v/>
      </c>
      <c r="BT11" s="27"/>
      <c r="BU11" s="42" t="str">
        <f t="shared" ref="BU11" si="38">IF(BT11="","",IF(BT11="Yes","Pass",IF(BT11="No","Fail","N/A")))</f>
        <v/>
      </c>
      <c r="BV11" s="27"/>
      <c r="BW11" s="42" t="str">
        <f t="shared" ref="BW11" si="39">IF(BV11="","",IF(BV11="Yes","Pass",IF(BV11="No","Fail","N/A")))</f>
        <v/>
      </c>
    </row>
    <row r="12" spans="1:75" s="25" customFormat="1" ht="30" customHeight="1" x14ac:dyDescent="0.2">
      <c r="A12" s="34"/>
      <c r="B12" s="48" t="s">
        <v>290</v>
      </c>
      <c r="C12" s="343" t="s">
        <v>291</v>
      </c>
      <c r="D12" s="406"/>
      <c r="E12" s="406"/>
      <c r="F12" s="406"/>
      <c r="G12" s="406"/>
      <c r="H12" s="406"/>
      <c r="I12" s="406"/>
      <c r="J12" s="406"/>
      <c r="K12" s="406"/>
      <c r="L12" s="406"/>
      <c r="M12" s="407"/>
      <c r="N12" s="27"/>
      <c r="O12" s="42" t="str">
        <f t="shared" si="20"/>
        <v/>
      </c>
      <c r="P12" s="27"/>
      <c r="Q12" s="42" t="str">
        <f t="shared" si="21"/>
        <v/>
      </c>
      <c r="R12" s="27"/>
      <c r="S12" s="42" t="str">
        <f t="shared" si="22"/>
        <v/>
      </c>
      <c r="T12" s="27"/>
      <c r="U12" s="42" t="str">
        <f t="shared" si="23"/>
        <v/>
      </c>
      <c r="V12" s="27"/>
      <c r="W12" s="42" t="str">
        <f t="shared" si="24"/>
        <v/>
      </c>
      <c r="X12" s="27"/>
      <c r="Y12" s="42" t="str">
        <f t="shared" si="25"/>
        <v/>
      </c>
      <c r="Z12" s="27"/>
      <c r="AA12" s="42" t="str">
        <f t="shared" si="26"/>
        <v/>
      </c>
      <c r="AB12" s="27"/>
      <c r="AC12" s="42" t="str">
        <f t="shared" si="27"/>
        <v/>
      </c>
      <c r="AD12" s="27"/>
      <c r="AE12" s="42" t="str">
        <f t="shared" si="28"/>
        <v/>
      </c>
      <c r="AF12" s="27"/>
      <c r="AG12" s="42" t="str">
        <f t="shared" si="29"/>
        <v/>
      </c>
      <c r="AH12" s="27"/>
      <c r="AI12" s="42" t="str">
        <f t="shared" si="0"/>
        <v/>
      </c>
      <c r="AJ12" s="27"/>
      <c r="AK12" s="42" t="str">
        <f t="shared" si="1"/>
        <v/>
      </c>
      <c r="AL12" s="27"/>
      <c r="AM12" s="42" t="str">
        <f t="shared" si="2"/>
        <v/>
      </c>
      <c r="AN12" s="27"/>
      <c r="AO12" s="42" t="str">
        <f t="shared" si="3"/>
        <v/>
      </c>
      <c r="AP12" s="27"/>
      <c r="AQ12" s="42" t="str">
        <f t="shared" si="4"/>
        <v/>
      </c>
      <c r="AR12" s="27"/>
      <c r="AS12" s="42" t="str">
        <f t="shared" si="5"/>
        <v/>
      </c>
      <c r="AT12" s="27"/>
      <c r="AU12" s="42" t="str">
        <f t="shared" si="6"/>
        <v/>
      </c>
      <c r="AV12" s="27"/>
      <c r="AW12" s="42" t="str">
        <f t="shared" si="7"/>
        <v/>
      </c>
      <c r="AX12" s="27"/>
      <c r="AY12" s="42" t="str">
        <f t="shared" si="8"/>
        <v/>
      </c>
      <c r="AZ12" s="27"/>
      <c r="BA12" s="42" t="str">
        <f t="shared" si="9"/>
        <v/>
      </c>
      <c r="BB12" s="27"/>
      <c r="BC12" s="42" t="str">
        <f t="shared" si="30"/>
        <v/>
      </c>
      <c r="BD12" s="27"/>
      <c r="BE12" s="42" t="str">
        <f t="shared" ref="BE12" si="40">IF(BD12="","",IF(BD12="Yes","Pass",IF(BD12="No","Fail","N/A")))</f>
        <v/>
      </c>
      <c r="BF12" s="27"/>
      <c r="BG12" s="42" t="str">
        <f t="shared" ref="BG12" si="41">IF(BF12="","",IF(BF12="Yes","Pass",IF(BF12="No","Fail","N/A")))</f>
        <v/>
      </c>
      <c r="BH12" s="27"/>
      <c r="BI12" s="42" t="str">
        <f t="shared" ref="BI12" si="42">IF(BH12="","",IF(BH12="Yes","Pass",IF(BH12="No","Fail","N/A")))</f>
        <v/>
      </c>
      <c r="BJ12" s="27"/>
      <c r="BK12" s="42" t="str">
        <f t="shared" ref="BK12" si="43">IF(BJ12="","",IF(BJ12="Yes","Pass",IF(BJ12="No","Fail","N/A")))</f>
        <v/>
      </c>
      <c r="BL12" s="27"/>
      <c r="BM12" s="42" t="str">
        <f t="shared" si="14"/>
        <v/>
      </c>
      <c r="BN12" s="27"/>
      <c r="BO12" s="42" t="str">
        <f t="shared" ref="BO12" si="44">IF(BN12="","",IF(BN12="Yes","Pass",IF(BN12="No","Fail","N/A")))</f>
        <v/>
      </c>
      <c r="BP12" s="27"/>
      <c r="BQ12" s="42" t="str">
        <f t="shared" ref="BQ12" si="45">IF(BP12="","",IF(BP12="Yes","Pass",IF(BP12="No","Fail","N/A")))</f>
        <v/>
      </c>
      <c r="BR12" s="27"/>
      <c r="BS12" s="42" t="str">
        <f t="shared" ref="BS12" si="46">IF(BR12="","",IF(BR12="Yes","Pass",IF(BR12="No","Fail","N/A")))</f>
        <v/>
      </c>
      <c r="BT12" s="27"/>
      <c r="BU12" s="42" t="str">
        <f t="shared" ref="BU12" si="47">IF(BT12="","",IF(BT12="Yes","Pass",IF(BT12="No","Fail","N/A")))</f>
        <v/>
      </c>
      <c r="BV12" s="27"/>
      <c r="BW12" s="42" t="str">
        <f t="shared" ref="BW12" si="48">IF(BV12="","",IF(BV12="Yes","Pass",IF(BV12="No","Fail","N/A")))</f>
        <v/>
      </c>
    </row>
    <row r="13" spans="1:75" s="25" customFormat="1" ht="66.75" customHeight="1" x14ac:dyDescent="0.2">
      <c r="A13" s="34"/>
      <c r="B13" s="48" t="s">
        <v>292</v>
      </c>
      <c r="C13" s="310" t="s">
        <v>293</v>
      </c>
      <c r="D13" s="406"/>
      <c r="E13" s="406"/>
      <c r="F13" s="406"/>
      <c r="G13" s="406"/>
      <c r="H13" s="406"/>
      <c r="I13" s="406"/>
      <c r="J13" s="406"/>
      <c r="K13" s="406"/>
      <c r="L13" s="406"/>
      <c r="M13" s="407"/>
      <c r="N13" s="27"/>
      <c r="O13" s="42" t="str">
        <f t="shared" si="20"/>
        <v/>
      </c>
      <c r="P13" s="27"/>
      <c r="Q13" s="42" t="str">
        <f t="shared" si="21"/>
        <v/>
      </c>
      <c r="R13" s="27"/>
      <c r="S13" s="42" t="str">
        <f t="shared" si="22"/>
        <v/>
      </c>
      <c r="T13" s="27"/>
      <c r="U13" s="42" t="str">
        <f t="shared" si="23"/>
        <v/>
      </c>
      <c r="V13" s="27"/>
      <c r="W13" s="42" t="str">
        <f t="shared" si="24"/>
        <v/>
      </c>
      <c r="X13" s="27"/>
      <c r="Y13" s="42" t="str">
        <f t="shared" si="25"/>
        <v/>
      </c>
      <c r="Z13" s="27"/>
      <c r="AA13" s="42" t="str">
        <f t="shared" si="26"/>
        <v/>
      </c>
      <c r="AB13" s="27"/>
      <c r="AC13" s="42" t="str">
        <f t="shared" si="27"/>
        <v/>
      </c>
      <c r="AD13" s="27"/>
      <c r="AE13" s="42" t="str">
        <f t="shared" si="28"/>
        <v/>
      </c>
      <c r="AF13" s="27"/>
      <c r="AG13" s="42" t="str">
        <f t="shared" si="29"/>
        <v/>
      </c>
      <c r="AH13" s="27"/>
      <c r="AI13" s="42" t="str">
        <f t="shared" si="0"/>
        <v/>
      </c>
      <c r="AJ13" s="27"/>
      <c r="AK13" s="42" t="str">
        <f t="shared" si="1"/>
        <v/>
      </c>
      <c r="AL13" s="27"/>
      <c r="AM13" s="42" t="str">
        <f t="shared" si="2"/>
        <v/>
      </c>
      <c r="AN13" s="27"/>
      <c r="AO13" s="42" t="str">
        <f t="shared" si="3"/>
        <v/>
      </c>
      <c r="AP13" s="27"/>
      <c r="AQ13" s="42" t="str">
        <f t="shared" si="4"/>
        <v/>
      </c>
      <c r="AR13" s="27"/>
      <c r="AS13" s="42" t="str">
        <f t="shared" si="5"/>
        <v/>
      </c>
      <c r="AT13" s="27"/>
      <c r="AU13" s="42" t="str">
        <f t="shared" si="6"/>
        <v/>
      </c>
      <c r="AV13" s="27"/>
      <c r="AW13" s="42" t="str">
        <f t="shared" si="7"/>
        <v/>
      </c>
      <c r="AX13" s="27"/>
      <c r="AY13" s="42" t="str">
        <f t="shared" si="8"/>
        <v/>
      </c>
      <c r="AZ13" s="27"/>
      <c r="BA13" s="42" t="str">
        <f t="shared" si="9"/>
        <v/>
      </c>
      <c r="BB13" s="27"/>
      <c r="BC13" s="42" t="str">
        <f t="shared" si="30"/>
        <v/>
      </c>
      <c r="BD13" s="27"/>
      <c r="BE13" s="42" t="str">
        <f t="shared" ref="BE13" si="49">IF(BD13="","",IF(BD13="Yes","Pass",IF(BD13="No","Fail","N/A")))</f>
        <v/>
      </c>
      <c r="BF13" s="27"/>
      <c r="BG13" s="42" t="str">
        <f t="shared" ref="BG13" si="50">IF(BF13="","",IF(BF13="Yes","Pass",IF(BF13="No","Fail","N/A")))</f>
        <v/>
      </c>
      <c r="BH13" s="27"/>
      <c r="BI13" s="42" t="str">
        <f t="shared" ref="BI13" si="51">IF(BH13="","",IF(BH13="Yes","Pass",IF(BH13="No","Fail","N/A")))</f>
        <v/>
      </c>
      <c r="BJ13" s="27"/>
      <c r="BK13" s="42" t="str">
        <f t="shared" ref="BK13" si="52">IF(BJ13="","",IF(BJ13="Yes","Pass",IF(BJ13="No","Fail","N/A")))</f>
        <v/>
      </c>
      <c r="BL13" s="27"/>
      <c r="BM13" s="42" t="str">
        <f t="shared" si="14"/>
        <v/>
      </c>
      <c r="BN13" s="27"/>
      <c r="BO13" s="42" t="str">
        <f t="shared" ref="BO13" si="53">IF(BN13="","",IF(BN13="Yes","Pass",IF(BN13="No","Fail","N/A")))</f>
        <v/>
      </c>
      <c r="BP13" s="27"/>
      <c r="BQ13" s="42" t="str">
        <f t="shared" ref="BQ13" si="54">IF(BP13="","",IF(BP13="Yes","Pass",IF(BP13="No","Fail","N/A")))</f>
        <v/>
      </c>
      <c r="BR13" s="27"/>
      <c r="BS13" s="42" t="str">
        <f t="shared" ref="BS13" si="55">IF(BR13="","",IF(BR13="Yes","Pass",IF(BR13="No","Fail","N/A")))</f>
        <v/>
      </c>
      <c r="BT13" s="27"/>
      <c r="BU13" s="42" t="str">
        <f t="shared" ref="BU13" si="56">IF(BT13="","",IF(BT13="Yes","Pass",IF(BT13="No","Fail","N/A")))</f>
        <v/>
      </c>
      <c r="BV13" s="27"/>
      <c r="BW13" s="42" t="str">
        <f t="shared" ref="BW13" si="57">IF(BV13="","",IF(BV13="Yes","Pass",IF(BV13="No","Fail","N/A")))</f>
        <v/>
      </c>
    </row>
    <row r="14" spans="1:75" s="25" customFormat="1" ht="53.25" customHeight="1" x14ac:dyDescent="0.2">
      <c r="A14" s="34"/>
      <c r="B14" s="48" t="s">
        <v>294</v>
      </c>
      <c r="C14" s="310" t="s">
        <v>295</v>
      </c>
      <c r="D14" s="406"/>
      <c r="E14" s="406"/>
      <c r="F14" s="406"/>
      <c r="G14" s="406"/>
      <c r="H14" s="406"/>
      <c r="I14" s="406"/>
      <c r="J14" s="406"/>
      <c r="K14" s="406"/>
      <c r="L14" s="406"/>
      <c r="M14" s="407"/>
      <c r="N14" s="27"/>
      <c r="O14" s="42" t="str">
        <f t="shared" si="20"/>
        <v/>
      </c>
      <c r="P14" s="27"/>
      <c r="Q14" s="42" t="str">
        <f t="shared" si="21"/>
        <v/>
      </c>
      <c r="R14" s="27"/>
      <c r="S14" s="42" t="str">
        <f t="shared" si="22"/>
        <v/>
      </c>
      <c r="T14" s="27"/>
      <c r="U14" s="42" t="str">
        <f t="shared" si="23"/>
        <v/>
      </c>
      <c r="V14" s="27"/>
      <c r="W14" s="42" t="str">
        <f t="shared" si="24"/>
        <v/>
      </c>
      <c r="X14" s="27"/>
      <c r="Y14" s="42" t="str">
        <f t="shared" si="25"/>
        <v/>
      </c>
      <c r="Z14" s="27"/>
      <c r="AA14" s="42" t="str">
        <f t="shared" si="26"/>
        <v/>
      </c>
      <c r="AB14" s="27"/>
      <c r="AC14" s="42" t="str">
        <f t="shared" si="27"/>
        <v/>
      </c>
      <c r="AD14" s="27"/>
      <c r="AE14" s="42" t="str">
        <f t="shared" si="28"/>
        <v/>
      </c>
      <c r="AF14" s="27"/>
      <c r="AG14" s="42" t="str">
        <f t="shared" si="29"/>
        <v/>
      </c>
      <c r="AH14" s="27"/>
      <c r="AI14" s="42" t="str">
        <f t="shared" si="0"/>
        <v/>
      </c>
      <c r="AJ14" s="27"/>
      <c r="AK14" s="42" t="str">
        <f t="shared" si="1"/>
        <v/>
      </c>
      <c r="AL14" s="27"/>
      <c r="AM14" s="42" t="str">
        <f t="shared" si="2"/>
        <v/>
      </c>
      <c r="AN14" s="27"/>
      <c r="AO14" s="42" t="str">
        <f t="shared" si="3"/>
        <v/>
      </c>
      <c r="AP14" s="27"/>
      <c r="AQ14" s="42" t="str">
        <f t="shared" si="4"/>
        <v/>
      </c>
      <c r="AR14" s="27"/>
      <c r="AS14" s="42" t="str">
        <f t="shared" si="5"/>
        <v/>
      </c>
      <c r="AT14" s="27"/>
      <c r="AU14" s="42" t="str">
        <f t="shared" si="6"/>
        <v/>
      </c>
      <c r="AV14" s="27"/>
      <c r="AW14" s="42" t="str">
        <f t="shared" si="7"/>
        <v/>
      </c>
      <c r="AX14" s="27"/>
      <c r="AY14" s="42" t="str">
        <f t="shared" si="8"/>
        <v/>
      </c>
      <c r="AZ14" s="27"/>
      <c r="BA14" s="42" t="str">
        <f t="shared" si="9"/>
        <v/>
      </c>
      <c r="BB14" s="27"/>
      <c r="BC14" s="42" t="str">
        <f t="shared" si="30"/>
        <v/>
      </c>
      <c r="BD14" s="27"/>
      <c r="BE14" s="42" t="str">
        <f t="shared" ref="BE14" si="58">IF(BD14="","",IF(BD14="Yes","Pass",IF(BD14="No","Fail","N/A")))</f>
        <v/>
      </c>
      <c r="BF14" s="27"/>
      <c r="BG14" s="42" t="str">
        <f t="shared" ref="BG14" si="59">IF(BF14="","",IF(BF14="Yes","Pass",IF(BF14="No","Fail","N/A")))</f>
        <v/>
      </c>
      <c r="BH14" s="27"/>
      <c r="BI14" s="42" t="str">
        <f t="shared" ref="BI14" si="60">IF(BH14="","",IF(BH14="Yes","Pass",IF(BH14="No","Fail","N/A")))</f>
        <v/>
      </c>
      <c r="BJ14" s="27"/>
      <c r="BK14" s="42" t="str">
        <f t="shared" ref="BK14" si="61">IF(BJ14="","",IF(BJ14="Yes","Pass",IF(BJ14="No","Fail","N/A")))</f>
        <v/>
      </c>
      <c r="BL14" s="27"/>
      <c r="BM14" s="42" t="str">
        <f t="shared" si="14"/>
        <v/>
      </c>
      <c r="BN14" s="27"/>
      <c r="BO14" s="42" t="str">
        <f t="shared" ref="BO14" si="62">IF(BN14="","",IF(BN14="Yes","Pass",IF(BN14="No","Fail","N/A")))</f>
        <v/>
      </c>
      <c r="BP14" s="27"/>
      <c r="BQ14" s="42" t="str">
        <f t="shared" ref="BQ14" si="63">IF(BP14="","",IF(BP14="Yes","Pass",IF(BP14="No","Fail","N/A")))</f>
        <v/>
      </c>
      <c r="BR14" s="27"/>
      <c r="BS14" s="42" t="str">
        <f t="shared" ref="BS14" si="64">IF(BR14="","",IF(BR14="Yes","Pass",IF(BR14="No","Fail","N/A")))</f>
        <v/>
      </c>
      <c r="BT14" s="27"/>
      <c r="BU14" s="42" t="str">
        <f t="shared" ref="BU14" si="65">IF(BT14="","",IF(BT14="Yes","Pass",IF(BT14="No","Fail","N/A")))</f>
        <v/>
      </c>
      <c r="BV14" s="27"/>
      <c r="BW14" s="42" t="str">
        <f t="shared" ref="BW14" si="66">IF(BV14="","",IF(BV14="Yes","Pass",IF(BV14="No","Fail","N/A")))</f>
        <v/>
      </c>
    </row>
    <row r="15" spans="1:75" s="25" customFormat="1" ht="199.5" customHeight="1" x14ac:dyDescent="0.2">
      <c r="A15" s="34"/>
      <c r="B15" s="48" t="s">
        <v>296</v>
      </c>
      <c r="C15" s="408" t="s">
        <v>297</v>
      </c>
      <c r="D15" s="409"/>
      <c r="E15" s="409"/>
      <c r="F15" s="409"/>
      <c r="G15" s="409"/>
      <c r="H15" s="409"/>
      <c r="I15" s="409"/>
      <c r="J15" s="409"/>
      <c r="K15" s="409"/>
      <c r="L15" s="409"/>
      <c r="M15" s="410"/>
      <c r="N15" s="27"/>
      <c r="O15" s="42" t="str">
        <f t="shared" si="20"/>
        <v/>
      </c>
      <c r="P15" s="27"/>
      <c r="Q15" s="42" t="str">
        <f t="shared" si="21"/>
        <v/>
      </c>
      <c r="R15" s="27"/>
      <c r="S15" s="42" t="str">
        <f t="shared" si="22"/>
        <v/>
      </c>
      <c r="T15" s="27"/>
      <c r="U15" s="42" t="str">
        <f t="shared" si="23"/>
        <v/>
      </c>
      <c r="V15" s="27"/>
      <c r="W15" s="42" t="str">
        <f t="shared" si="24"/>
        <v/>
      </c>
      <c r="X15" s="27"/>
      <c r="Y15" s="42" t="str">
        <f t="shared" si="25"/>
        <v/>
      </c>
      <c r="Z15" s="27"/>
      <c r="AA15" s="42" t="str">
        <f t="shared" si="26"/>
        <v/>
      </c>
      <c r="AB15" s="27"/>
      <c r="AC15" s="42" t="str">
        <f t="shared" si="27"/>
        <v/>
      </c>
      <c r="AD15" s="27"/>
      <c r="AE15" s="42" t="str">
        <f t="shared" si="28"/>
        <v/>
      </c>
      <c r="AF15" s="27"/>
      <c r="AG15" s="42" t="str">
        <f t="shared" si="29"/>
        <v/>
      </c>
      <c r="AH15" s="27"/>
      <c r="AI15" s="42" t="str">
        <f t="shared" si="0"/>
        <v/>
      </c>
      <c r="AJ15" s="27"/>
      <c r="AK15" s="42" t="str">
        <f t="shared" si="1"/>
        <v/>
      </c>
      <c r="AL15" s="27"/>
      <c r="AM15" s="42" t="str">
        <f t="shared" si="2"/>
        <v/>
      </c>
      <c r="AN15" s="27"/>
      <c r="AO15" s="42" t="str">
        <f t="shared" si="3"/>
        <v/>
      </c>
      <c r="AP15" s="27"/>
      <c r="AQ15" s="42" t="str">
        <f t="shared" si="4"/>
        <v/>
      </c>
      <c r="AR15" s="27"/>
      <c r="AS15" s="42" t="str">
        <f t="shared" si="5"/>
        <v/>
      </c>
      <c r="AT15" s="27"/>
      <c r="AU15" s="42" t="str">
        <f t="shared" si="6"/>
        <v/>
      </c>
      <c r="AV15" s="27"/>
      <c r="AW15" s="42" t="str">
        <f t="shared" si="7"/>
        <v/>
      </c>
      <c r="AX15" s="27"/>
      <c r="AY15" s="42" t="str">
        <f t="shared" si="8"/>
        <v/>
      </c>
      <c r="AZ15" s="27"/>
      <c r="BA15" s="42" t="str">
        <f t="shared" si="9"/>
        <v/>
      </c>
      <c r="BB15" s="27"/>
      <c r="BC15" s="42" t="str">
        <f t="shared" si="30"/>
        <v/>
      </c>
      <c r="BD15" s="27"/>
      <c r="BE15" s="42" t="str">
        <f t="shared" ref="BE15" si="67">IF(BD15="","",IF(BD15="Yes","Pass",IF(BD15="No","Fail","N/A")))</f>
        <v/>
      </c>
      <c r="BF15" s="27"/>
      <c r="BG15" s="42" t="str">
        <f t="shared" ref="BG15" si="68">IF(BF15="","",IF(BF15="Yes","Pass",IF(BF15="No","Fail","N/A")))</f>
        <v/>
      </c>
      <c r="BH15" s="27"/>
      <c r="BI15" s="42" t="str">
        <f t="shared" ref="BI15" si="69">IF(BH15="","",IF(BH15="Yes","Pass",IF(BH15="No","Fail","N/A")))</f>
        <v/>
      </c>
      <c r="BJ15" s="27"/>
      <c r="BK15" s="42" t="str">
        <f t="shared" ref="BK15" si="70">IF(BJ15="","",IF(BJ15="Yes","Pass",IF(BJ15="No","Fail","N/A")))</f>
        <v/>
      </c>
      <c r="BL15" s="27"/>
      <c r="BM15" s="42" t="str">
        <f t="shared" si="14"/>
        <v/>
      </c>
      <c r="BN15" s="27"/>
      <c r="BO15" s="42" t="str">
        <f t="shared" ref="BO15" si="71">IF(BN15="","",IF(BN15="Yes","Pass",IF(BN15="No","Fail","N/A")))</f>
        <v/>
      </c>
      <c r="BP15" s="27"/>
      <c r="BQ15" s="42" t="str">
        <f t="shared" ref="BQ15" si="72">IF(BP15="","",IF(BP15="Yes","Pass",IF(BP15="No","Fail","N/A")))</f>
        <v/>
      </c>
      <c r="BR15" s="27"/>
      <c r="BS15" s="42" t="str">
        <f t="shared" ref="BS15" si="73">IF(BR15="","",IF(BR15="Yes","Pass",IF(BR15="No","Fail","N/A")))</f>
        <v/>
      </c>
      <c r="BT15" s="27"/>
      <c r="BU15" s="42" t="str">
        <f t="shared" ref="BU15" si="74">IF(BT15="","",IF(BT15="Yes","Pass",IF(BT15="No","Fail","N/A")))</f>
        <v/>
      </c>
      <c r="BV15" s="27"/>
      <c r="BW15" s="42" t="str">
        <f t="shared" ref="BW15" si="75">IF(BV15="","",IF(BV15="Yes","Pass",IF(BV15="No","Fail","N/A")))</f>
        <v/>
      </c>
    </row>
    <row r="16" spans="1:75" s="25" customFormat="1" ht="76.5" customHeight="1" x14ac:dyDescent="0.2">
      <c r="A16" s="34"/>
      <c r="B16" s="48" t="s">
        <v>298</v>
      </c>
      <c r="C16" s="411" t="s">
        <v>299</v>
      </c>
      <c r="D16" s="412"/>
      <c r="E16" s="412"/>
      <c r="F16" s="412"/>
      <c r="G16" s="412"/>
      <c r="H16" s="412"/>
      <c r="I16" s="412"/>
      <c r="J16" s="412"/>
      <c r="K16" s="412"/>
      <c r="L16" s="412"/>
      <c r="M16" s="413"/>
      <c r="N16" s="27"/>
      <c r="O16" s="42" t="str">
        <f t="shared" si="20"/>
        <v/>
      </c>
      <c r="P16" s="27"/>
      <c r="Q16" s="42" t="str">
        <f t="shared" si="21"/>
        <v/>
      </c>
      <c r="R16" s="27"/>
      <c r="S16" s="42" t="str">
        <f t="shared" si="22"/>
        <v/>
      </c>
      <c r="T16" s="27"/>
      <c r="U16" s="42" t="str">
        <f t="shared" si="23"/>
        <v/>
      </c>
      <c r="V16" s="27"/>
      <c r="W16" s="42" t="str">
        <f t="shared" si="24"/>
        <v/>
      </c>
      <c r="X16" s="27"/>
      <c r="Y16" s="42" t="str">
        <f t="shared" si="25"/>
        <v/>
      </c>
      <c r="Z16" s="27"/>
      <c r="AA16" s="42" t="str">
        <f t="shared" si="26"/>
        <v/>
      </c>
      <c r="AB16" s="27"/>
      <c r="AC16" s="42" t="str">
        <f t="shared" si="27"/>
        <v/>
      </c>
      <c r="AD16" s="27"/>
      <c r="AE16" s="42" t="str">
        <f t="shared" si="28"/>
        <v/>
      </c>
      <c r="AF16" s="27"/>
      <c r="AG16" s="42" t="str">
        <f t="shared" si="29"/>
        <v/>
      </c>
      <c r="AH16" s="27"/>
      <c r="AI16" s="42" t="str">
        <f t="shared" si="0"/>
        <v/>
      </c>
      <c r="AJ16" s="27"/>
      <c r="AK16" s="42" t="str">
        <f t="shared" si="1"/>
        <v/>
      </c>
      <c r="AL16" s="27"/>
      <c r="AM16" s="42" t="str">
        <f t="shared" si="2"/>
        <v/>
      </c>
      <c r="AN16" s="27"/>
      <c r="AO16" s="42" t="str">
        <f t="shared" si="3"/>
        <v/>
      </c>
      <c r="AP16" s="27"/>
      <c r="AQ16" s="42" t="str">
        <f t="shared" si="4"/>
        <v/>
      </c>
      <c r="AR16" s="27"/>
      <c r="AS16" s="42" t="str">
        <f t="shared" si="5"/>
        <v/>
      </c>
      <c r="AT16" s="27"/>
      <c r="AU16" s="42" t="str">
        <f t="shared" si="6"/>
        <v/>
      </c>
      <c r="AV16" s="27"/>
      <c r="AW16" s="42" t="str">
        <f t="shared" si="7"/>
        <v/>
      </c>
      <c r="AX16" s="27"/>
      <c r="AY16" s="42" t="str">
        <f t="shared" si="8"/>
        <v/>
      </c>
      <c r="AZ16" s="27"/>
      <c r="BA16" s="42" t="str">
        <f t="shared" si="9"/>
        <v/>
      </c>
      <c r="BB16" s="27"/>
      <c r="BC16" s="42" t="str">
        <f t="shared" si="30"/>
        <v/>
      </c>
      <c r="BD16" s="27"/>
      <c r="BE16" s="42" t="str">
        <f t="shared" ref="BE16" si="76">IF(BD16="","",IF(BD16="Yes","Pass",IF(BD16="No","Fail","N/A")))</f>
        <v/>
      </c>
      <c r="BF16" s="27"/>
      <c r="BG16" s="42" t="str">
        <f t="shared" ref="BG16" si="77">IF(BF16="","",IF(BF16="Yes","Pass",IF(BF16="No","Fail","N/A")))</f>
        <v/>
      </c>
      <c r="BH16" s="27"/>
      <c r="BI16" s="42" t="str">
        <f t="shared" ref="BI16" si="78">IF(BH16="","",IF(BH16="Yes","Pass",IF(BH16="No","Fail","N/A")))</f>
        <v/>
      </c>
      <c r="BJ16" s="27"/>
      <c r="BK16" s="42" t="str">
        <f t="shared" ref="BK16" si="79">IF(BJ16="","",IF(BJ16="Yes","Pass",IF(BJ16="No","Fail","N/A")))</f>
        <v/>
      </c>
      <c r="BL16" s="27"/>
      <c r="BM16" s="42" t="str">
        <f t="shared" si="14"/>
        <v/>
      </c>
      <c r="BN16" s="27"/>
      <c r="BO16" s="42" t="str">
        <f t="shared" ref="BO16" si="80">IF(BN16="","",IF(BN16="Yes","Pass",IF(BN16="No","Fail","N/A")))</f>
        <v/>
      </c>
      <c r="BP16" s="27"/>
      <c r="BQ16" s="42" t="str">
        <f t="shared" ref="BQ16" si="81">IF(BP16="","",IF(BP16="Yes","Pass",IF(BP16="No","Fail","N/A")))</f>
        <v/>
      </c>
      <c r="BR16" s="27"/>
      <c r="BS16" s="42" t="str">
        <f t="shared" ref="BS16" si="82">IF(BR16="","",IF(BR16="Yes","Pass",IF(BR16="No","Fail","N/A")))</f>
        <v/>
      </c>
      <c r="BT16" s="27"/>
      <c r="BU16" s="42" t="str">
        <f t="shared" ref="BU16" si="83">IF(BT16="","",IF(BT16="Yes","Pass",IF(BT16="No","Fail","N/A")))</f>
        <v/>
      </c>
      <c r="BV16" s="27"/>
      <c r="BW16" s="42" t="str">
        <f t="shared" ref="BW16" si="84">IF(BV16="","",IF(BV16="Yes","Pass",IF(BV16="No","Fail","N/A")))</f>
        <v/>
      </c>
    </row>
    <row r="17" spans="1:75" s="25" customFormat="1" ht="36.75" customHeight="1" x14ac:dyDescent="0.2">
      <c r="A17" s="34"/>
      <c r="B17" s="48" t="s">
        <v>300</v>
      </c>
      <c r="C17" s="310" t="s">
        <v>301</v>
      </c>
      <c r="D17" s="311"/>
      <c r="E17" s="311"/>
      <c r="F17" s="311"/>
      <c r="G17" s="311"/>
      <c r="H17" s="311"/>
      <c r="I17" s="311"/>
      <c r="J17" s="311"/>
      <c r="K17" s="311"/>
      <c r="L17" s="311"/>
      <c r="M17" s="311"/>
      <c r="N17" s="27"/>
      <c r="O17" s="42" t="str">
        <f t="shared" si="20"/>
        <v/>
      </c>
      <c r="P17" s="27"/>
      <c r="Q17" s="42" t="str">
        <f t="shared" si="21"/>
        <v/>
      </c>
      <c r="R17" s="27"/>
      <c r="S17" s="42" t="str">
        <f t="shared" si="22"/>
        <v/>
      </c>
      <c r="T17" s="27"/>
      <c r="U17" s="42" t="str">
        <f t="shared" si="23"/>
        <v/>
      </c>
      <c r="V17" s="27"/>
      <c r="W17" s="42" t="str">
        <f t="shared" si="24"/>
        <v/>
      </c>
      <c r="X17" s="27"/>
      <c r="Y17" s="42" t="str">
        <f t="shared" si="25"/>
        <v/>
      </c>
      <c r="Z17" s="27"/>
      <c r="AA17" s="42" t="str">
        <f t="shared" si="26"/>
        <v/>
      </c>
      <c r="AB17" s="27"/>
      <c r="AC17" s="42" t="str">
        <f t="shared" si="27"/>
        <v/>
      </c>
      <c r="AD17" s="27"/>
      <c r="AE17" s="42" t="str">
        <f t="shared" si="28"/>
        <v/>
      </c>
      <c r="AF17" s="27"/>
      <c r="AG17" s="42" t="str">
        <f t="shared" si="29"/>
        <v/>
      </c>
      <c r="AH17" s="27"/>
      <c r="AI17" s="42" t="str">
        <f t="shared" si="0"/>
        <v/>
      </c>
      <c r="AJ17" s="27"/>
      <c r="AK17" s="42" t="str">
        <f t="shared" si="1"/>
        <v/>
      </c>
      <c r="AL17" s="27"/>
      <c r="AM17" s="42" t="str">
        <f t="shared" si="2"/>
        <v/>
      </c>
      <c r="AN17" s="27"/>
      <c r="AO17" s="42" t="str">
        <f t="shared" si="3"/>
        <v/>
      </c>
      <c r="AP17" s="27"/>
      <c r="AQ17" s="42" t="str">
        <f t="shared" si="4"/>
        <v/>
      </c>
      <c r="AR17" s="27"/>
      <c r="AS17" s="42" t="str">
        <f t="shared" si="5"/>
        <v/>
      </c>
      <c r="AT17" s="27"/>
      <c r="AU17" s="42" t="str">
        <f t="shared" si="6"/>
        <v/>
      </c>
      <c r="AV17" s="27"/>
      <c r="AW17" s="42" t="str">
        <f t="shared" si="7"/>
        <v/>
      </c>
      <c r="AX17" s="27"/>
      <c r="AY17" s="42" t="str">
        <f t="shared" si="8"/>
        <v/>
      </c>
      <c r="AZ17" s="27"/>
      <c r="BA17" s="42" t="str">
        <f t="shared" si="9"/>
        <v/>
      </c>
      <c r="BB17" s="27"/>
      <c r="BC17" s="42" t="str">
        <f t="shared" si="30"/>
        <v/>
      </c>
      <c r="BD17" s="27"/>
      <c r="BE17" s="42" t="str">
        <f t="shared" ref="BE17" si="85">IF(BD17="","",IF(BD17="Yes","Pass",IF(BD17="No","Fail","N/A")))</f>
        <v/>
      </c>
      <c r="BF17" s="27"/>
      <c r="BG17" s="42" t="str">
        <f t="shared" ref="BG17" si="86">IF(BF17="","",IF(BF17="Yes","Pass",IF(BF17="No","Fail","N/A")))</f>
        <v/>
      </c>
      <c r="BH17" s="27"/>
      <c r="BI17" s="42" t="str">
        <f t="shared" ref="BI17" si="87">IF(BH17="","",IF(BH17="Yes","Pass",IF(BH17="No","Fail","N/A")))</f>
        <v/>
      </c>
      <c r="BJ17" s="27"/>
      <c r="BK17" s="42" t="str">
        <f t="shared" ref="BK17" si="88">IF(BJ17="","",IF(BJ17="Yes","Pass",IF(BJ17="No","Fail","N/A")))</f>
        <v/>
      </c>
      <c r="BL17" s="27"/>
      <c r="BM17" s="42" t="str">
        <f t="shared" si="14"/>
        <v/>
      </c>
      <c r="BN17" s="27"/>
      <c r="BO17" s="42" t="str">
        <f t="shared" ref="BO17" si="89">IF(BN17="","",IF(BN17="Yes","Pass",IF(BN17="No","Fail","N/A")))</f>
        <v/>
      </c>
      <c r="BP17" s="27"/>
      <c r="BQ17" s="42" t="str">
        <f t="shared" ref="BQ17" si="90">IF(BP17="","",IF(BP17="Yes","Pass",IF(BP17="No","Fail","N/A")))</f>
        <v/>
      </c>
      <c r="BR17" s="27"/>
      <c r="BS17" s="42" t="str">
        <f t="shared" ref="BS17" si="91">IF(BR17="","",IF(BR17="Yes","Pass",IF(BR17="No","Fail","N/A")))</f>
        <v/>
      </c>
      <c r="BT17" s="27"/>
      <c r="BU17" s="42" t="str">
        <f t="shared" ref="BU17" si="92">IF(BT17="","",IF(BT17="Yes","Pass",IF(BT17="No","Fail","N/A")))</f>
        <v/>
      </c>
      <c r="BV17" s="27"/>
      <c r="BW17" s="42" t="str">
        <f t="shared" ref="BW17" si="93">IF(BV17="","",IF(BV17="Yes","Pass",IF(BV17="No","Fail","N/A")))</f>
        <v/>
      </c>
    </row>
    <row r="18" spans="1:75" s="25" customFormat="1" ht="48.75" customHeight="1" x14ac:dyDescent="0.2">
      <c r="A18" s="34"/>
      <c r="B18" s="48" t="s">
        <v>302</v>
      </c>
      <c r="C18" s="310" t="s">
        <v>303</v>
      </c>
      <c r="D18" s="406"/>
      <c r="E18" s="406"/>
      <c r="F18" s="406"/>
      <c r="G18" s="406"/>
      <c r="H18" s="406"/>
      <c r="I18" s="406"/>
      <c r="J18" s="406"/>
      <c r="K18" s="406"/>
      <c r="L18" s="406"/>
      <c r="M18" s="406"/>
      <c r="N18" s="27"/>
      <c r="O18" s="42" t="str">
        <f t="shared" si="20"/>
        <v/>
      </c>
      <c r="P18" s="27"/>
      <c r="Q18" s="42" t="str">
        <f t="shared" si="21"/>
        <v/>
      </c>
      <c r="R18" s="27"/>
      <c r="S18" s="42" t="str">
        <f t="shared" si="22"/>
        <v/>
      </c>
      <c r="T18" s="27"/>
      <c r="U18" s="42" t="str">
        <f t="shared" si="23"/>
        <v/>
      </c>
      <c r="V18" s="27"/>
      <c r="W18" s="42" t="str">
        <f t="shared" si="24"/>
        <v/>
      </c>
      <c r="X18" s="27"/>
      <c r="Y18" s="42" t="str">
        <f t="shared" si="25"/>
        <v/>
      </c>
      <c r="Z18" s="27"/>
      <c r="AA18" s="42" t="str">
        <f t="shared" si="26"/>
        <v/>
      </c>
      <c r="AB18" s="27"/>
      <c r="AC18" s="42" t="str">
        <f t="shared" si="27"/>
        <v/>
      </c>
      <c r="AD18" s="27"/>
      <c r="AE18" s="42" t="str">
        <f t="shared" si="28"/>
        <v/>
      </c>
      <c r="AF18" s="27"/>
      <c r="AG18" s="42" t="str">
        <f t="shared" si="29"/>
        <v/>
      </c>
      <c r="AH18" s="27"/>
      <c r="AI18" s="42" t="str">
        <f t="shared" si="0"/>
        <v/>
      </c>
      <c r="AJ18" s="27"/>
      <c r="AK18" s="42" t="str">
        <f t="shared" si="1"/>
        <v/>
      </c>
      <c r="AL18" s="27"/>
      <c r="AM18" s="42" t="str">
        <f t="shared" si="2"/>
        <v/>
      </c>
      <c r="AN18" s="27"/>
      <c r="AO18" s="42" t="str">
        <f t="shared" si="3"/>
        <v/>
      </c>
      <c r="AP18" s="27"/>
      <c r="AQ18" s="42" t="str">
        <f t="shared" si="4"/>
        <v/>
      </c>
      <c r="AR18" s="27"/>
      <c r="AS18" s="42" t="str">
        <f t="shared" si="5"/>
        <v/>
      </c>
      <c r="AT18" s="27"/>
      <c r="AU18" s="42" t="str">
        <f t="shared" si="6"/>
        <v/>
      </c>
      <c r="AV18" s="27"/>
      <c r="AW18" s="42" t="str">
        <f t="shared" si="7"/>
        <v/>
      </c>
      <c r="AX18" s="27"/>
      <c r="AY18" s="42" t="str">
        <f t="shared" si="8"/>
        <v/>
      </c>
      <c r="AZ18" s="27"/>
      <c r="BA18" s="42" t="str">
        <f t="shared" si="9"/>
        <v/>
      </c>
      <c r="BB18" s="27"/>
      <c r="BC18" s="42" t="str">
        <f t="shared" si="30"/>
        <v/>
      </c>
      <c r="BD18" s="27"/>
      <c r="BE18" s="42" t="str">
        <f t="shared" ref="BE18" si="94">IF(BD18="","",IF(BD18="Yes","Pass",IF(BD18="No","Fail","N/A")))</f>
        <v/>
      </c>
      <c r="BF18" s="27"/>
      <c r="BG18" s="42" t="str">
        <f t="shared" ref="BG18" si="95">IF(BF18="","",IF(BF18="Yes","Pass",IF(BF18="No","Fail","N/A")))</f>
        <v/>
      </c>
      <c r="BH18" s="27"/>
      <c r="BI18" s="42" t="str">
        <f t="shared" ref="BI18" si="96">IF(BH18="","",IF(BH18="Yes","Pass",IF(BH18="No","Fail","N/A")))</f>
        <v/>
      </c>
      <c r="BJ18" s="27"/>
      <c r="BK18" s="42" t="str">
        <f t="shared" ref="BK18" si="97">IF(BJ18="","",IF(BJ18="Yes","Pass",IF(BJ18="No","Fail","N/A")))</f>
        <v/>
      </c>
      <c r="BL18" s="27"/>
      <c r="BM18" s="42" t="str">
        <f t="shared" si="14"/>
        <v/>
      </c>
      <c r="BN18" s="27"/>
      <c r="BO18" s="42" t="str">
        <f t="shared" ref="BO18" si="98">IF(BN18="","",IF(BN18="Yes","Pass",IF(BN18="No","Fail","N/A")))</f>
        <v/>
      </c>
      <c r="BP18" s="27"/>
      <c r="BQ18" s="42" t="str">
        <f t="shared" ref="BQ18" si="99">IF(BP18="","",IF(BP18="Yes","Pass",IF(BP18="No","Fail","N/A")))</f>
        <v/>
      </c>
      <c r="BR18" s="27"/>
      <c r="BS18" s="42" t="str">
        <f t="shared" ref="BS18" si="100">IF(BR18="","",IF(BR18="Yes","Pass",IF(BR18="No","Fail","N/A")))</f>
        <v/>
      </c>
      <c r="BT18" s="27"/>
      <c r="BU18" s="42" t="str">
        <f t="shared" ref="BU18" si="101">IF(BT18="","",IF(BT18="Yes","Pass",IF(BT18="No","Fail","N/A")))</f>
        <v/>
      </c>
      <c r="BV18" s="27"/>
      <c r="BW18" s="42" t="str">
        <f t="shared" ref="BW18" si="102">IF(BV18="","",IF(BV18="Yes","Pass",IF(BV18="No","Fail","N/A")))</f>
        <v/>
      </c>
    </row>
    <row r="19" spans="1:75" s="25" customFormat="1" ht="36.75" customHeight="1" x14ac:dyDescent="0.2">
      <c r="A19" s="34"/>
      <c r="B19" s="48" t="s">
        <v>304</v>
      </c>
      <c r="C19" s="343" t="s">
        <v>84</v>
      </c>
      <c r="D19" s="409"/>
      <c r="E19" s="409"/>
      <c r="F19" s="409"/>
      <c r="G19" s="409"/>
      <c r="H19" s="409"/>
      <c r="I19" s="409"/>
      <c r="J19" s="409"/>
      <c r="K19" s="409"/>
      <c r="L19" s="409"/>
      <c r="M19" s="409"/>
      <c r="N19" s="27"/>
      <c r="O19" s="42" t="str">
        <f t="shared" si="20"/>
        <v/>
      </c>
      <c r="P19" s="27"/>
      <c r="Q19" s="42" t="str">
        <f t="shared" si="21"/>
        <v/>
      </c>
      <c r="R19" s="27"/>
      <c r="S19" s="42" t="str">
        <f t="shared" si="22"/>
        <v/>
      </c>
      <c r="T19" s="27"/>
      <c r="U19" s="42" t="str">
        <f t="shared" si="23"/>
        <v/>
      </c>
      <c r="V19" s="27"/>
      <c r="W19" s="42" t="str">
        <f t="shared" si="24"/>
        <v/>
      </c>
      <c r="X19" s="27"/>
      <c r="Y19" s="42" t="str">
        <f t="shared" si="25"/>
        <v/>
      </c>
      <c r="Z19" s="27"/>
      <c r="AA19" s="42" t="str">
        <f t="shared" si="26"/>
        <v/>
      </c>
      <c r="AB19" s="27"/>
      <c r="AC19" s="42" t="str">
        <f t="shared" si="27"/>
        <v/>
      </c>
      <c r="AD19" s="27"/>
      <c r="AE19" s="42" t="str">
        <f t="shared" si="28"/>
        <v/>
      </c>
      <c r="AF19" s="27"/>
      <c r="AG19" s="42" t="str">
        <f t="shared" si="29"/>
        <v/>
      </c>
      <c r="AH19" s="27"/>
      <c r="AI19" s="42" t="str">
        <f t="shared" si="0"/>
        <v/>
      </c>
      <c r="AJ19" s="27"/>
      <c r="AK19" s="42" t="str">
        <f t="shared" si="1"/>
        <v/>
      </c>
      <c r="AL19" s="27"/>
      <c r="AM19" s="42" t="str">
        <f t="shared" si="2"/>
        <v/>
      </c>
      <c r="AN19" s="27"/>
      <c r="AO19" s="42" t="str">
        <f t="shared" si="3"/>
        <v/>
      </c>
      <c r="AP19" s="27"/>
      <c r="AQ19" s="42" t="str">
        <f t="shared" si="4"/>
        <v/>
      </c>
      <c r="AR19" s="27"/>
      <c r="AS19" s="42" t="str">
        <f t="shared" si="5"/>
        <v/>
      </c>
      <c r="AT19" s="27"/>
      <c r="AU19" s="42" t="str">
        <f t="shared" si="6"/>
        <v/>
      </c>
      <c r="AV19" s="27"/>
      <c r="AW19" s="42" t="str">
        <f t="shared" si="7"/>
        <v/>
      </c>
      <c r="AX19" s="27"/>
      <c r="AY19" s="42" t="str">
        <f t="shared" si="8"/>
        <v/>
      </c>
      <c r="AZ19" s="27"/>
      <c r="BA19" s="42" t="str">
        <f t="shared" si="9"/>
        <v/>
      </c>
      <c r="BB19" s="27"/>
      <c r="BC19" s="42" t="str">
        <f t="shared" si="30"/>
        <v/>
      </c>
      <c r="BD19" s="27"/>
      <c r="BE19" s="42" t="str">
        <f t="shared" ref="BE19" si="103">IF(BD19="","",IF(BD19="Yes","Pass",IF(BD19="No","Fail","N/A")))</f>
        <v/>
      </c>
      <c r="BF19" s="27"/>
      <c r="BG19" s="42" t="str">
        <f t="shared" ref="BG19" si="104">IF(BF19="","",IF(BF19="Yes","Pass",IF(BF19="No","Fail","N/A")))</f>
        <v/>
      </c>
      <c r="BH19" s="27"/>
      <c r="BI19" s="42" t="str">
        <f t="shared" ref="BI19" si="105">IF(BH19="","",IF(BH19="Yes","Pass",IF(BH19="No","Fail","N/A")))</f>
        <v/>
      </c>
      <c r="BJ19" s="27"/>
      <c r="BK19" s="42" t="str">
        <f t="shared" ref="BK19" si="106">IF(BJ19="","",IF(BJ19="Yes","Pass",IF(BJ19="No","Fail","N/A")))</f>
        <v/>
      </c>
      <c r="BL19" s="27"/>
      <c r="BM19" s="42" t="str">
        <f t="shared" si="14"/>
        <v/>
      </c>
      <c r="BN19" s="27"/>
      <c r="BO19" s="42" t="str">
        <f t="shared" ref="BO19" si="107">IF(BN19="","",IF(BN19="Yes","Pass",IF(BN19="No","Fail","N/A")))</f>
        <v/>
      </c>
      <c r="BP19" s="27"/>
      <c r="BQ19" s="42" t="str">
        <f t="shared" ref="BQ19" si="108">IF(BP19="","",IF(BP19="Yes","Pass",IF(BP19="No","Fail","N/A")))</f>
        <v/>
      </c>
      <c r="BR19" s="27"/>
      <c r="BS19" s="42" t="str">
        <f t="shared" ref="BS19" si="109">IF(BR19="","",IF(BR19="Yes","Pass",IF(BR19="No","Fail","N/A")))</f>
        <v/>
      </c>
      <c r="BT19" s="27"/>
      <c r="BU19" s="42" t="str">
        <f t="shared" ref="BU19" si="110">IF(BT19="","",IF(BT19="Yes","Pass",IF(BT19="No","Fail","N/A")))</f>
        <v/>
      </c>
      <c r="BV19" s="27"/>
      <c r="BW19" s="42" t="str">
        <f t="shared" ref="BW19" si="111">IF(BV19="","",IF(BV19="Yes","Pass",IF(BV19="No","Fail","N/A")))</f>
        <v/>
      </c>
    </row>
    <row r="20" spans="1:75" s="25" customFormat="1" ht="36" customHeight="1" x14ac:dyDescent="0.2">
      <c r="A20" s="34"/>
      <c r="B20" s="48" t="s">
        <v>305</v>
      </c>
      <c r="C20" s="411" t="s">
        <v>85</v>
      </c>
      <c r="D20" s="420"/>
      <c r="E20" s="420"/>
      <c r="F20" s="420"/>
      <c r="G20" s="420"/>
      <c r="H20" s="420"/>
      <c r="I20" s="420"/>
      <c r="J20" s="420"/>
      <c r="K20" s="420"/>
      <c r="L20" s="420"/>
      <c r="M20" s="421"/>
      <c r="N20" s="27"/>
      <c r="O20" s="42" t="str">
        <f t="shared" si="20"/>
        <v/>
      </c>
      <c r="P20" s="27"/>
      <c r="Q20" s="42" t="str">
        <f t="shared" si="21"/>
        <v/>
      </c>
      <c r="R20" s="27"/>
      <c r="S20" s="42" t="str">
        <f t="shared" si="22"/>
        <v/>
      </c>
      <c r="T20" s="27"/>
      <c r="U20" s="42" t="str">
        <f t="shared" si="23"/>
        <v/>
      </c>
      <c r="V20" s="27"/>
      <c r="W20" s="42" t="str">
        <f t="shared" si="24"/>
        <v/>
      </c>
      <c r="X20" s="27"/>
      <c r="Y20" s="42" t="str">
        <f t="shared" si="25"/>
        <v/>
      </c>
      <c r="Z20" s="27"/>
      <c r="AA20" s="42" t="str">
        <f t="shared" si="26"/>
        <v/>
      </c>
      <c r="AB20" s="27"/>
      <c r="AC20" s="42" t="str">
        <f t="shared" si="27"/>
        <v/>
      </c>
      <c r="AD20" s="27"/>
      <c r="AE20" s="42" t="str">
        <f t="shared" si="28"/>
        <v/>
      </c>
      <c r="AF20" s="27"/>
      <c r="AG20" s="42" t="str">
        <f t="shared" si="29"/>
        <v/>
      </c>
      <c r="AH20" s="27"/>
      <c r="AI20" s="42" t="str">
        <f t="shared" si="0"/>
        <v/>
      </c>
      <c r="AJ20" s="27"/>
      <c r="AK20" s="42" t="str">
        <f t="shared" si="1"/>
        <v/>
      </c>
      <c r="AL20" s="27"/>
      <c r="AM20" s="42" t="str">
        <f t="shared" si="2"/>
        <v/>
      </c>
      <c r="AN20" s="27"/>
      <c r="AO20" s="42" t="str">
        <f t="shared" si="3"/>
        <v/>
      </c>
      <c r="AP20" s="27"/>
      <c r="AQ20" s="42" t="str">
        <f t="shared" si="4"/>
        <v/>
      </c>
      <c r="AR20" s="27"/>
      <c r="AS20" s="42" t="str">
        <f t="shared" si="5"/>
        <v/>
      </c>
      <c r="AT20" s="27"/>
      <c r="AU20" s="42" t="str">
        <f t="shared" si="6"/>
        <v/>
      </c>
      <c r="AV20" s="27"/>
      <c r="AW20" s="42" t="str">
        <f t="shared" si="7"/>
        <v/>
      </c>
      <c r="AX20" s="27"/>
      <c r="AY20" s="42" t="str">
        <f t="shared" si="8"/>
        <v/>
      </c>
      <c r="AZ20" s="27"/>
      <c r="BA20" s="42" t="str">
        <f t="shared" si="9"/>
        <v/>
      </c>
      <c r="BB20" s="27"/>
      <c r="BC20" s="42" t="str">
        <f t="shared" si="30"/>
        <v/>
      </c>
      <c r="BD20" s="27"/>
      <c r="BE20" s="42" t="str">
        <f t="shared" ref="BE20" si="112">IF(BD20="","",IF(BD20="Yes","Pass",IF(BD20="No","Fail","N/A")))</f>
        <v/>
      </c>
      <c r="BF20" s="27"/>
      <c r="BG20" s="42" t="str">
        <f t="shared" ref="BG20" si="113">IF(BF20="","",IF(BF20="Yes","Pass",IF(BF20="No","Fail","N/A")))</f>
        <v/>
      </c>
      <c r="BH20" s="27"/>
      <c r="BI20" s="42" t="str">
        <f t="shared" ref="BI20" si="114">IF(BH20="","",IF(BH20="Yes","Pass",IF(BH20="No","Fail","N/A")))</f>
        <v/>
      </c>
      <c r="BJ20" s="27"/>
      <c r="BK20" s="42" t="str">
        <f t="shared" ref="BK20" si="115">IF(BJ20="","",IF(BJ20="Yes","Pass",IF(BJ20="No","Fail","N/A")))</f>
        <v/>
      </c>
      <c r="BL20" s="27"/>
      <c r="BM20" s="42" t="str">
        <f t="shared" si="14"/>
        <v/>
      </c>
      <c r="BN20" s="27"/>
      <c r="BO20" s="42" t="str">
        <f t="shared" ref="BO20" si="116">IF(BN20="","",IF(BN20="Yes","Pass",IF(BN20="No","Fail","N/A")))</f>
        <v/>
      </c>
      <c r="BP20" s="27"/>
      <c r="BQ20" s="42" t="str">
        <f t="shared" ref="BQ20" si="117">IF(BP20="","",IF(BP20="Yes","Pass",IF(BP20="No","Fail","N/A")))</f>
        <v/>
      </c>
      <c r="BR20" s="27"/>
      <c r="BS20" s="42" t="str">
        <f t="shared" ref="BS20" si="118">IF(BR20="","",IF(BR20="Yes","Pass",IF(BR20="No","Fail","N/A")))</f>
        <v/>
      </c>
      <c r="BT20" s="27"/>
      <c r="BU20" s="42" t="str">
        <f t="shared" ref="BU20" si="119">IF(BT20="","",IF(BT20="Yes","Pass",IF(BT20="No","Fail","N/A")))</f>
        <v/>
      </c>
      <c r="BV20" s="27"/>
      <c r="BW20" s="42" t="str">
        <f t="shared" ref="BW20" si="120">IF(BV20="","",IF(BV20="Yes","Pass",IF(BV20="No","Fail","N/A")))</f>
        <v/>
      </c>
    </row>
    <row r="21" spans="1:75" s="25" customFormat="1" ht="24.75" customHeight="1" x14ac:dyDescent="0.2">
      <c r="A21" s="34"/>
      <c r="B21" s="48" t="s">
        <v>306</v>
      </c>
      <c r="C21" s="411" t="s">
        <v>86</v>
      </c>
      <c r="D21" s="412"/>
      <c r="E21" s="412"/>
      <c r="F21" s="412"/>
      <c r="G21" s="412"/>
      <c r="H21" s="412"/>
      <c r="I21" s="412"/>
      <c r="J21" s="412"/>
      <c r="K21" s="412"/>
      <c r="L21" s="412"/>
      <c r="M21" s="413"/>
      <c r="N21" s="27"/>
      <c r="O21" s="42" t="str">
        <f t="shared" si="20"/>
        <v/>
      </c>
      <c r="P21" s="27"/>
      <c r="Q21" s="42" t="str">
        <f t="shared" si="21"/>
        <v/>
      </c>
      <c r="R21" s="27"/>
      <c r="S21" s="42" t="str">
        <f t="shared" si="22"/>
        <v/>
      </c>
      <c r="T21" s="27"/>
      <c r="U21" s="42" t="str">
        <f t="shared" si="23"/>
        <v/>
      </c>
      <c r="V21" s="27"/>
      <c r="W21" s="42" t="str">
        <f t="shared" si="24"/>
        <v/>
      </c>
      <c r="X21" s="27"/>
      <c r="Y21" s="42" t="str">
        <f t="shared" si="25"/>
        <v/>
      </c>
      <c r="Z21" s="27"/>
      <c r="AA21" s="42" t="str">
        <f t="shared" si="26"/>
        <v/>
      </c>
      <c r="AB21" s="27"/>
      <c r="AC21" s="42" t="str">
        <f t="shared" si="27"/>
        <v/>
      </c>
      <c r="AD21" s="27"/>
      <c r="AE21" s="42" t="str">
        <f t="shared" si="28"/>
        <v/>
      </c>
      <c r="AF21" s="27"/>
      <c r="AG21" s="42" t="str">
        <f t="shared" si="29"/>
        <v/>
      </c>
      <c r="AH21" s="27"/>
      <c r="AI21" s="42" t="str">
        <f t="shared" si="0"/>
        <v/>
      </c>
      <c r="AJ21" s="27"/>
      <c r="AK21" s="42" t="str">
        <f t="shared" si="1"/>
        <v/>
      </c>
      <c r="AL21" s="27"/>
      <c r="AM21" s="42" t="str">
        <f t="shared" si="2"/>
        <v/>
      </c>
      <c r="AN21" s="27"/>
      <c r="AO21" s="42" t="str">
        <f t="shared" si="3"/>
        <v/>
      </c>
      <c r="AP21" s="27"/>
      <c r="AQ21" s="42" t="str">
        <f t="shared" si="4"/>
        <v/>
      </c>
      <c r="AR21" s="27"/>
      <c r="AS21" s="42" t="str">
        <f t="shared" si="5"/>
        <v/>
      </c>
      <c r="AT21" s="27"/>
      <c r="AU21" s="42" t="str">
        <f t="shared" si="6"/>
        <v/>
      </c>
      <c r="AV21" s="27"/>
      <c r="AW21" s="42" t="str">
        <f t="shared" si="7"/>
        <v/>
      </c>
      <c r="AX21" s="27"/>
      <c r="AY21" s="42" t="str">
        <f t="shared" si="8"/>
        <v/>
      </c>
      <c r="AZ21" s="27"/>
      <c r="BA21" s="42" t="str">
        <f t="shared" si="9"/>
        <v/>
      </c>
      <c r="BB21" s="27"/>
      <c r="BC21" s="42" t="str">
        <f t="shared" si="30"/>
        <v/>
      </c>
      <c r="BD21" s="27"/>
      <c r="BE21" s="42" t="str">
        <f t="shared" ref="BE21" si="121">IF(BD21="","",IF(BD21="Yes","Pass",IF(BD21="No","Fail","N/A")))</f>
        <v/>
      </c>
      <c r="BF21" s="27"/>
      <c r="BG21" s="42" t="str">
        <f t="shared" ref="BG21" si="122">IF(BF21="","",IF(BF21="Yes","Pass",IF(BF21="No","Fail","N/A")))</f>
        <v/>
      </c>
      <c r="BH21" s="27"/>
      <c r="BI21" s="42" t="str">
        <f t="shared" ref="BI21" si="123">IF(BH21="","",IF(BH21="Yes","Pass",IF(BH21="No","Fail","N/A")))</f>
        <v/>
      </c>
      <c r="BJ21" s="27"/>
      <c r="BK21" s="42" t="str">
        <f t="shared" ref="BK21" si="124">IF(BJ21="","",IF(BJ21="Yes","Pass",IF(BJ21="No","Fail","N/A")))</f>
        <v/>
      </c>
      <c r="BL21" s="27"/>
      <c r="BM21" s="42" t="str">
        <f t="shared" si="14"/>
        <v/>
      </c>
      <c r="BN21" s="27"/>
      <c r="BO21" s="42" t="str">
        <f t="shared" ref="BO21" si="125">IF(BN21="","",IF(BN21="Yes","Pass",IF(BN21="No","Fail","N/A")))</f>
        <v/>
      </c>
      <c r="BP21" s="27"/>
      <c r="BQ21" s="42" t="str">
        <f t="shared" ref="BQ21" si="126">IF(BP21="","",IF(BP21="Yes","Pass",IF(BP21="No","Fail","N/A")))</f>
        <v/>
      </c>
      <c r="BR21" s="27"/>
      <c r="BS21" s="42" t="str">
        <f t="shared" ref="BS21" si="127">IF(BR21="","",IF(BR21="Yes","Pass",IF(BR21="No","Fail","N/A")))</f>
        <v/>
      </c>
      <c r="BT21" s="27"/>
      <c r="BU21" s="42" t="str">
        <f t="shared" ref="BU21" si="128">IF(BT21="","",IF(BT21="Yes","Pass",IF(BT21="No","Fail","N/A")))</f>
        <v/>
      </c>
      <c r="BV21" s="27"/>
      <c r="BW21" s="42" t="str">
        <f t="shared" ref="BW21" si="129">IF(BV21="","",IF(BV21="Yes","Pass",IF(BV21="No","Fail","N/A")))</f>
        <v/>
      </c>
    </row>
    <row r="22" spans="1:75" s="25" customFormat="1" ht="36.75" customHeight="1" x14ac:dyDescent="0.2">
      <c r="A22" s="34"/>
      <c r="B22" s="48" t="s">
        <v>307</v>
      </c>
      <c r="C22" s="422" t="s">
        <v>308</v>
      </c>
      <c r="D22" s="412"/>
      <c r="E22" s="412"/>
      <c r="F22" s="412"/>
      <c r="G22" s="412"/>
      <c r="H22" s="412"/>
      <c r="I22" s="412"/>
      <c r="J22" s="412"/>
      <c r="K22" s="412"/>
      <c r="L22" s="412"/>
      <c r="M22" s="413"/>
      <c r="N22" s="27"/>
      <c r="O22" s="42" t="str">
        <f t="shared" si="20"/>
        <v/>
      </c>
      <c r="P22" s="27"/>
      <c r="Q22" s="42" t="str">
        <f t="shared" si="21"/>
        <v/>
      </c>
      <c r="R22" s="27"/>
      <c r="S22" s="42" t="str">
        <f t="shared" si="22"/>
        <v/>
      </c>
      <c r="T22" s="27"/>
      <c r="U22" s="42" t="str">
        <f t="shared" si="23"/>
        <v/>
      </c>
      <c r="V22" s="27"/>
      <c r="W22" s="42" t="str">
        <f t="shared" si="24"/>
        <v/>
      </c>
      <c r="X22" s="27"/>
      <c r="Y22" s="42" t="str">
        <f t="shared" si="25"/>
        <v/>
      </c>
      <c r="Z22" s="27"/>
      <c r="AA22" s="42" t="str">
        <f t="shared" si="26"/>
        <v/>
      </c>
      <c r="AB22" s="27"/>
      <c r="AC22" s="42" t="str">
        <f t="shared" si="27"/>
        <v/>
      </c>
      <c r="AD22" s="27"/>
      <c r="AE22" s="42" t="str">
        <f t="shared" si="28"/>
        <v/>
      </c>
      <c r="AF22" s="27"/>
      <c r="AG22" s="42" t="str">
        <f t="shared" si="29"/>
        <v/>
      </c>
      <c r="AH22" s="27"/>
      <c r="AI22" s="42" t="str">
        <f t="shared" si="0"/>
        <v/>
      </c>
      <c r="AJ22" s="27"/>
      <c r="AK22" s="42" t="str">
        <f t="shared" si="1"/>
        <v/>
      </c>
      <c r="AL22" s="27"/>
      <c r="AM22" s="42" t="str">
        <f t="shared" si="2"/>
        <v/>
      </c>
      <c r="AN22" s="27"/>
      <c r="AO22" s="42" t="str">
        <f t="shared" si="3"/>
        <v/>
      </c>
      <c r="AP22" s="27"/>
      <c r="AQ22" s="42" t="str">
        <f t="shared" si="4"/>
        <v/>
      </c>
      <c r="AR22" s="27"/>
      <c r="AS22" s="42" t="str">
        <f t="shared" si="5"/>
        <v/>
      </c>
      <c r="AT22" s="27"/>
      <c r="AU22" s="42" t="str">
        <f t="shared" si="6"/>
        <v/>
      </c>
      <c r="AV22" s="27"/>
      <c r="AW22" s="42" t="str">
        <f t="shared" si="7"/>
        <v/>
      </c>
      <c r="AX22" s="27"/>
      <c r="AY22" s="42" t="str">
        <f t="shared" si="8"/>
        <v/>
      </c>
      <c r="AZ22" s="27"/>
      <c r="BA22" s="42" t="str">
        <f t="shared" si="9"/>
        <v/>
      </c>
      <c r="BB22" s="27"/>
      <c r="BC22" s="42" t="str">
        <f t="shared" si="30"/>
        <v/>
      </c>
      <c r="BD22" s="27"/>
      <c r="BE22" s="42" t="str">
        <f t="shared" ref="BE22" si="130">IF(BD22="","",IF(BD22="Yes","Pass",IF(BD22="No","Fail","N/A")))</f>
        <v/>
      </c>
      <c r="BF22" s="27"/>
      <c r="BG22" s="42" t="str">
        <f t="shared" ref="BG22" si="131">IF(BF22="","",IF(BF22="Yes","Pass",IF(BF22="No","Fail","N/A")))</f>
        <v/>
      </c>
      <c r="BH22" s="27"/>
      <c r="BI22" s="42" t="str">
        <f t="shared" ref="BI22" si="132">IF(BH22="","",IF(BH22="Yes","Pass",IF(BH22="No","Fail","N/A")))</f>
        <v/>
      </c>
      <c r="BJ22" s="27"/>
      <c r="BK22" s="42" t="str">
        <f t="shared" ref="BK22" si="133">IF(BJ22="","",IF(BJ22="Yes","Pass",IF(BJ22="No","Fail","N/A")))</f>
        <v/>
      </c>
      <c r="BL22" s="27"/>
      <c r="BM22" s="42" t="str">
        <f t="shared" si="14"/>
        <v/>
      </c>
      <c r="BN22" s="27"/>
      <c r="BO22" s="42" t="str">
        <f t="shared" ref="BO22" si="134">IF(BN22="","",IF(BN22="Yes","Pass",IF(BN22="No","Fail","N/A")))</f>
        <v/>
      </c>
      <c r="BP22" s="27"/>
      <c r="BQ22" s="42" t="str">
        <f t="shared" ref="BQ22" si="135">IF(BP22="","",IF(BP22="Yes","Pass",IF(BP22="No","Fail","N/A")))</f>
        <v/>
      </c>
      <c r="BR22" s="27"/>
      <c r="BS22" s="42" t="str">
        <f t="shared" ref="BS22" si="136">IF(BR22="","",IF(BR22="Yes","Pass",IF(BR22="No","Fail","N/A")))</f>
        <v/>
      </c>
      <c r="BT22" s="27"/>
      <c r="BU22" s="42" t="str">
        <f t="shared" ref="BU22" si="137">IF(BT22="","",IF(BT22="Yes","Pass",IF(BT22="No","Fail","N/A")))</f>
        <v/>
      </c>
      <c r="BV22" s="27"/>
      <c r="BW22" s="42" t="str">
        <f t="shared" ref="BW22" si="138">IF(BV22="","",IF(BV22="Yes","Pass",IF(BV22="No","Fail","N/A")))</f>
        <v/>
      </c>
    </row>
    <row r="23" spans="1:75" s="25" customFormat="1" ht="48.75" customHeight="1" x14ac:dyDescent="0.2">
      <c r="A23" s="34"/>
      <c r="B23" s="48" t="s">
        <v>309</v>
      </c>
      <c r="C23" s="343" t="s">
        <v>310</v>
      </c>
      <c r="D23" s="311"/>
      <c r="E23" s="311"/>
      <c r="F23" s="311"/>
      <c r="G23" s="311"/>
      <c r="H23" s="311"/>
      <c r="I23" s="311"/>
      <c r="J23" s="311"/>
      <c r="K23" s="311"/>
      <c r="L23" s="311"/>
      <c r="M23" s="312"/>
      <c r="N23" s="27"/>
      <c r="O23" s="42" t="str">
        <f t="shared" ref="O23" si="139">IF(N23="","",IF(N23="Yes","Pass",IF(N23="No","Fail","N/A")))</f>
        <v/>
      </c>
      <c r="P23" s="27"/>
      <c r="Q23" s="42" t="str">
        <f t="shared" ref="Q23" si="140">IF(P23="","",IF(P23="Yes","Pass",IF(P23="No","Fail","N/A")))</f>
        <v/>
      </c>
      <c r="R23" s="27"/>
      <c r="S23" s="42" t="str">
        <f t="shared" ref="S23" si="141">IF(R23="","",IF(R23="Yes","Pass",IF(R23="No","Fail","N/A")))</f>
        <v/>
      </c>
      <c r="T23" s="27"/>
      <c r="U23" s="42" t="str">
        <f t="shared" ref="U23" si="142">IF(T23="","",IF(T23="Yes","Pass",IF(T23="No","Fail","N/A")))</f>
        <v/>
      </c>
      <c r="V23" s="27"/>
      <c r="W23" s="42" t="str">
        <f t="shared" ref="W23" si="143">IF(V23="","",IF(V23="Yes","Pass",IF(V23="No","Fail","N/A")))</f>
        <v/>
      </c>
      <c r="X23" s="27"/>
      <c r="Y23" s="42" t="str">
        <f t="shared" ref="Y23" si="144">IF(X23="","",IF(X23="Yes","Pass",IF(X23="No","Fail","N/A")))</f>
        <v/>
      </c>
      <c r="Z23" s="27"/>
      <c r="AA23" s="42" t="str">
        <f t="shared" ref="AA23" si="145">IF(Z23="","",IF(Z23="Yes","Pass",IF(Z23="No","Fail","N/A")))</f>
        <v/>
      </c>
      <c r="AB23" s="27"/>
      <c r="AC23" s="42" t="str">
        <f t="shared" ref="AC23" si="146">IF(AB23="","",IF(AB23="Yes","Pass",IF(AB23="No","Fail","N/A")))</f>
        <v/>
      </c>
      <c r="AD23" s="27"/>
      <c r="AE23" s="42" t="str">
        <f t="shared" ref="AE23" si="147">IF(AD23="","",IF(AD23="Yes","Pass",IF(AD23="No","Fail","N/A")))</f>
        <v/>
      </c>
      <c r="AF23" s="27"/>
      <c r="AG23" s="42" t="str">
        <f t="shared" ref="AG23" si="148">IF(AF23="","",IF(AF23="Yes","Pass",IF(AF23="No","Fail","N/A")))</f>
        <v/>
      </c>
      <c r="AH23" s="27"/>
      <c r="AI23" s="42" t="str">
        <f t="shared" si="0"/>
        <v/>
      </c>
      <c r="AJ23" s="27"/>
      <c r="AK23" s="42" t="str">
        <f t="shared" si="1"/>
        <v/>
      </c>
      <c r="AL23" s="27"/>
      <c r="AM23" s="42" t="str">
        <f t="shared" si="2"/>
        <v/>
      </c>
      <c r="AN23" s="27"/>
      <c r="AO23" s="42" t="str">
        <f t="shared" si="3"/>
        <v/>
      </c>
      <c r="AP23" s="27"/>
      <c r="AQ23" s="42" t="str">
        <f t="shared" si="4"/>
        <v/>
      </c>
      <c r="AR23" s="27"/>
      <c r="AS23" s="42" t="str">
        <f t="shared" si="5"/>
        <v/>
      </c>
      <c r="AT23" s="27"/>
      <c r="AU23" s="42" t="str">
        <f t="shared" si="6"/>
        <v/>
      </c>
      <c r="AV23" s="27"/>
      <c r="AW23" s="42" t="str">
        <f t="shared" si="7"/>
        <v/>
      </c>
      <c r="AX23" s="27"/>
      <c r="AY23" s="42" t="str">
        <f t="shared" si="8"/>
        <v/>
      </c>
      <c r="AZ23" s="27"/>
      <c r="BA23" s="42" t="str">
        <f t="shared" si="9"/>
        <v/>
      </c>
      <c r="BB23" s="27"/>
      <c r="BC23" s="42" t="str">
        <f t="shared" si="30"/>
        <v/>
      </c>
      <c r="BD23" s="27"/>
      <c r="BE23" s="42" t="str">
        <f t="shared" ref="BE23" si="149">IF(BD23="","",IF(BD23="Yes","Pass",IF(BD23="No","Fail","N/A")))</f>
        <v/>
      </c>
      <c r="BF23" s="27"/>
      <c r="BG23" s="42" t="str">
        <f t="shared" ref="BG23" si="150">IF(BF23="","",IF(BF23="Yes","Pass",IF(BF23="No","Fail","N/A")))</f>
        <v/>
      </c>
      <c r="BH23" s="27"/>
      <c r="BI23" s="42" t="str">
        <f t="shared" ref="BI23" si="151">IF(BH23="","",IF(BH23="Yes","Pass",IF(BH23="No","Fail","N/A")))</f>
        <v/>
      </c>
      <c r="BJ23" s="27"/>
      <c r="BK23" s="42" t="str">
        <f t="shared" ref="BK23" si="152">IF(BJ23="","",IF(BJ23="Yes","Pass",IF(BJ23="No","Fail","N/A")))</f>
        <v/>
      </c>
      <c r="BL23" s="27"/>
      <c r="BM23" s="42" t="str">
        <f t="shared" si="14"/>
        <v/>
      </c>
      <c r="BN23" s="27"/>
      <c r="BO23" s="42" t="str">
        <f t="shared" ref="BO23" si="153">IF(BN23="","",IF(BN23="Yes","Pass",IF(BN23="No","Fail","N/A")))</f>
        <v/>
      </c>
      <c r="BP23" s="27"/>
      <c r="BQ23" s="42" t="str">
        <f t="shared" ref="BQ23" si="154">IF(BP23="","",IF(BP23="Yes","Pass",IF(BP23="No","Fail","N/A")))</f>
        <v/>
      </c>
      <c r="BR23" s="27"/>
      <c r="BS23" s="42" t="str">
        <f t="shared" ref="BS23" si="155">IF(BR23="","",IF(BR23="Yes","Pass",IF(BR23="No","Fail","N/A")))</f>
        <v/>
      </c>
      <c r="BT23" s="27"/>
      <c r="BU23" s="42" t="str">
        <f t="shared" ref="BU23" si="156">IF(BT23="","",IF(BT23="Yes","Pass",IF(BT23="No","Fail","N/A")))</f>
        <v/>
      </c>
      <c r="BV23" s="27"/>
      <c r="BW23" s="42" t="str">
        <f t="shared" ref="BW23" si="157">IF(BV23="","",IF(BV23="Yes","Pass",IF(BV23="No","Fail","N/A")))</f>
        <v/>
      </c>
    </row>
    <row r="24" spans="1:75" ht="51.75" customHeight="1" x14ac:dyDescent="0.25">
      <c r="A24" s="177"/>
      <c r="B24" s="417" t="s">
        <v>87</v>
      </c>
      <c r="C24" s="418"/>
      <c r="D24" s="418"/>
      <c r="E24" s="418"/>
      <c r="F24" s="418"/>
      <c r="G24" s="418"/>
      <c r="H24" s="418"/>
      <c r="I24" s="418"/>
      <c r="J24" s="418"/>
      <c r="K24" s="419"/>
      <c r="L24" s="419"/>
      <c r="M24" s="334"/>
    </row>
    <row r="25" spans="1:75" ht="15.75" x14ac:dyDescent="0.25">
      <c r="D25" s="52"/>
      <c r="H25" s="32" t="s">
        <v>88</v>
      </c>
    </row>
    <row r="26" spans="1:75" ht="15.75" x14ac:dyDescent="0.25">
      <c r="C26" s="25"/>
      <c r="D26" s="25"/>
      <c r="E26" s="25"/>
      <c r="F26" s="53"/>
      <c r="G26" s="25"/>
      <c r="H26" s="54">
        <f>SUM(H30:H37)</f>
        <v>0</v>
      </c>
      <c r="I26" s="25"/>
      <c r="J26" s="55"/>
      <c r="K26" s="55"/>
    </row>
    <row r="27" spans="1:75" ht="15.75" x14ac:dyDescent="0.25">
      <c r="C27" s="25"/>
      <c r="D27" s="25"/>
      <c r="E27" s="25"/>
      <c r="F27" s="53"/>
      <c r="G27" s="25"/>
      <c r="H27" s="54"/>
      <c r="I27" s="25"/>
      <c r="J27" s="55"/>
      <c r="K27" s="55"/>
    </row>
    <row r="28" spans="1:75" ht="23.25" x14ac:dyDescent="0.25">
      <c r="B28" s="56"/>
      <c r="C28" s="57"/>
      <c r="D28" s="57"/>
      <c r="E28" s="57"/>
      <c r="F28" s="57"/>
      <c r="G28" s="58" t="s">
        <v>89</v>
      </c>
      <c r="H28" s="58"/>
      <c r="I28" s="58"/>
      <c r="J28" s="294"/>
      <c r="K28" s="295"/>
    </row>
    <row r="29" spans="1:75" ht="42.75" x14ac:dyDescent="0.25">
      <c r="B29" s="59" t="s">
        <v>90</v>
      </c>
      <c r="C29" s="292" t="s">
        <v>91</v>
      </c>
      <c r="D29" s="59" t="s">
        <v>92</v>
      </c>
      <c r="E29" s="59" t="s">
        <v>93</v>
      </c>
      <c r="F29" s="59" t="s">
        <v>94</v>
      </c>
      <c r="G29" s="59" t="s">
        <v>95</v>
      </c>
      <c r="H29" s="60" t="s">
        <v>96</v>
      </c>
      <c r="I29" s="293" t="s">
        <v>97</v>
      </c>
      <c r="J29" s="61" t="s">
        <v>98</v>
      </c>
      <c r="K29" s="61" t="s">
        <v>99</v>
      </c>
      <c r="L29" s="49"/>
      <c r="M29" s="49"/>
      <c r="N29" s="49"/>
      <c r="O29" s="49"/>
      <c r="P29" s="49"/>
      <c r="R29" s="49"/>
      <c r="S29" s="49"/>
      <c r="T29" s="49"/>
      <c r="U29" s="49"/>
    </row>
    <row r="30" spans="1:75" x14ac:dyDescent="0.25">
      <c r="B30" s="62"/>
      <c r="C30" s="63"/>
      <c r="D30" s="63"/>
      <c r="E30" s="63"/>
      <c r="F30" s="64"/>
      <c r="G30" s="63"/>
      <c r="H30" s="65"/>
      <c r="I30" s="66"/>
      <c r="J30" s="67"/>
      <c r="K30" s="68"/>
    </row>
    <row r="31" spans="1:75" x14ac:dyDescent="0.25">
      <c r="B31" s="62"/>
      <c r="C31" s="62"/>
      <c r="D31" s="62"/>
      <c r="E31" s="63"/>
      <c r="F31" s="69"/>
      <c r="G31" s="62"/>
      <c r="H31" s="65"/>
      <c r="I31" s="66"/>
      <c r="J31" s="67"/>
      <c r="K31" s="67"/>
    </row>
    <row r="32" spans="1:75" x14ac:dyDescent="0.25">
      <c r="B32" s="62"/>
      <c r="C32" s="62"/>
      <c r="D32" s="62"/>
      <c r="E32" s="63"/>
      <c r="F32" s="69"/>
      <c r="G32" s="62"/>
      <c r="H32" s="65"/>
      <c r="I32" s="66"/>
      <c r="J32" s="67"/>
      <c r="K32" s="67"/>
    </row>
    <row r="33" spans="2:11" x14ac:dyDescent="0.25">
      <c r="B33" s="62"/>
      <c r="C33" s="62"/>
      <c r="D33" s="62"/>
      <c r="E33" s="63"/>
      <c r="F33" s="69"/>
      <c r="G33" s="62"/>
      <c r="H33" s="65"/>
      <c r="I33" s="66"/>
      <c r="J33" s="67"/>
      <c r="K33" s="67"/>
    </row>
    <row r="34" spans="2:11" x14ac:dyDescent="0.25">
      <c r="B34" s="62"/>
      <c r="C34" s="62"/>
      <c r="D34" s="62"/>
      <c r="E34" s="63"/>
      <c r="F34" s="69"/>
      <c r="G34" s="62"/>
      <c r="H34" s="65"/>
      <c r="I34" s="66"/>
      <c r="J34" s="67"/>
      <c r="K34" s="67"/>
    </row>
    <row r="35" spans="2:11" x14ac:dyDescent="0.25">
      <c r="B35" s="62"/>
      <c r="C35" s="62"/>
      <c r="D35" s="62"/>
      <c r="E35" s="63"/>
      <c r="F35" s="69"/>
      <c r="G35" s="62"/>
      <c r="H35" s="65"/>
      <c r="I35" s="66"/>
      <c r="J35" s="67"/>
      <c r="K35" s="67"/>
    </row>
    <row r="36" spans="2:11" x14ac:dyDescent="0.25">
      <c r="B36" s="62"/>
      <c r="C36" s="62"/>
      <c r="D36" s="62"/>
      <c r="E36" s="63"/>
      <c r="F36" s="69"/>
      <c r="G36" s="62"/>
      <c r="H36" s="65"/>
      <c r="I36" s="66"/>
      <c r="J36" s="67"/>
      <c r="K36" s="67"/>
    </row>
    <row r="37" spans="2:11" x14ac:dyDescent="0.25">
      <c r="B37" s="62"/>
      <c r="C37" s="62"/>
      <c r="D37" s="62"/>
      <c r="E37" s="63"/>
      <c r="F37" s="69"/>
      <c r="G37" s="62"/>
      <c r="H37" s="65"/>
      <c r="I37" s="66"/>
      <c r="J37" s="67"/>
      <c r="K37" s="67"/>
    </row>
    <row r="38" spans="2:11" x14ac:dyDescent="0.25">
      <c r="B38" s="62"/>
      <c r="C38" s="62"/>
      <c r="D38" s="62"/>
      <c r="E38" s="63"/>
      <c r="F38" s="69"/>
      <c r="G38" s="62"/>
      <c r="H38" s="65"/>
      <c r="I38" s="66"/>
      <c r="J38" s="67"/>
      <c r="K38" s="67"/>
    </row>
    <row r="39" spans="2:11" x14ac:dyDescent="0.25">
      <c r="B39" s="62"/>
      <c r="C39" s="62"/>
      <c r="D39" s="62"/>
      <c r="E39" s="63"/>
      <c r="F39" s="69"/>
      <c r="G39" s="62"/>
      <c r="H39" s="65"/>
      <c r="I39" s="66"/>
      <c r="J39" s="67"/>
      <c r="K39" s="67"/>
    </row>
    <row r="40" spans="2:11" x14ac:dyDescent="0.25">
      <c r="B40" s="62"/>
      <c r="C40" s="62"/>
      <c r="D40" s="62"/>
      <c r="E40" s="63"/>
      <c r="F40" s="69"/>
      <c r="G40" s="62"/>
      <c r="H40" s="65"/>
      <c r="I40" s="66"/>
      <c r="J40" s="67"/>
      <c r="K40" s="67"/>
    </row>
    <row r="41" spans="2:11" x14ac:dyDescent="0.25">
      <c r="B41" s="62"/>
      <c r="C41" s="62"/>
      <c r="D41" s="62"/>
      <c r="E41" s="63"/>
      <c r="F41" s="69"/>
      <c r="G41" s="62"/>
      <c r="H41" s="65"/>
      <c r="I41" s="66"/>
      <c r="J41" s="67"/>
      <c r="K41" s="67"/>
    </row>
    <row r="42" spans="2:11" x14ac:dyDescent="0.25">
      <c r="B42" s="62"/>
      <c r="C42" s="62"/>
      <c r="D42" s="62"/>
      <c r="E42" s="63"/>
      <c r="F42" s="69"/>
      <c r="G42" s="62"/>
      <c r="H42" s="70"/>
      <c r="I42" s="66"/>
      <c r="J42" s="67"/>
      <c r="K42" s="67"/>
    </row>
    <row r="43" spans="2:11" x14ac:dyDescent="0.25">
      <c r="B43" s="62"/>
      <c r="C43" s="62"/>
      <c r="D43" s="62"/>
      <c r="E43" s="63"/>
      <c r="F43" s="69"/>
      <c r="G43" s="62"/>
      <c r="H43" s="65"/>
      <c r="I43" s="66"/>
      <c r="J43" s="67"/>
      <c r="K43" s="67"/>
    </row>
    <row r="44" spans="2:11" x14ac:dyDescent="0.25">
      <c r="B44" s="62"/>
      <c r="C44" s="62"/>
      <c r="D44" s="62"/>
      <c r="E44" s="63"/>
      <c r="F44" s="69"/>
      <c r="G44" s="62"/>
      <c r="H44" s="65"/>
      <c r="I44" s="66"/>
      <c r="J44" s="67"/>
      <c r="K44" s="67"/>
    </row>
    <row r="45" spans="2:11" x14ac:dyDescent="0.25">
      <c r="B45" s="62"/>
      <c r="C45" s="62"/>
      <c r="D45" s="62"/>
      <c r="E45" s="63"/>
      <c r="F45" s="69"/>
      <c r="G45" s="62"/>
      <c r="H45" s="65"/>
      <c r="I45" s="66"/>
      <c r="J45" s="67"/>
      <c r="K45" s="67"/>
    </row>
    <row r="46" spans="2:11" x14ac:dyDescent="0.25">
      <c r="B46" s="62"/>
      <c r="C46" s="62"/>
      <c r="D46" s="62"/>
      <c r="E46" s="63"/>
      <c r="F46" s="69"/>
      <c r="G46" s="62"/>
      <c r="H46" s="65"/>
      <c r="I46" s="66"/>
      <c r="J46" s="67"/>
      <c r="K46" s="67"/>
    </row>
    <row r="47" spans="2:11" x14ac:dyDescent="0.25">
      <c r="B47" s="62"/>
      <c r="C47" s="62"/>
      <c r="D47" s="62"/>
      <c r="E47" s="63"/>
      <c r="F47" s="69"/>
      <c r="G47" s="62"/>
      <c r="H47" s="65"/>
      <c r="I47" s="66"/>
      <c r="J47" s="67"/>
      <c r="K47" s="67"/>
    </row>
    <row r="48" spans="2:11" x14ac:dyDescent="0.25">
      <c r="B48" s="62"/>
      <c r="C48" s="62"/>
      <c r="D48" s="62"/>
      <c r="E48" s="63"/>
      <c r="F48" s="69"/>
      <c r="G48" s="62"/>
      <c r="H48" s="65"/>
      <c r="I48" s="66"/>
      <c r="J48" s="67"/>
      <c r="K48" s="67"/>
    </row>
    <row r="49" spans="2:11" x14ac:dyDescent="0.25">
      <c r="B49" s="62"/>
      <c r="C49" s="62"/>
      <c r="D49" s="62"/>
      <c r="E49" s="63"/>
      <c r="F49" s="69"/>
      <c r="G49" s="71"/>
      <c r="H49" s="70"/>
      <c r="I49" s="66"/>
      <c r="J49" s="67"/>
      <c r="K49" s="67"/>
    </row>
    <row r="50" spans="2:11" x14ac:dyDescent="0.25">
      <c r="B50" s="62"/>
      <c r="C50" s="62"/>
      <c r="D50" s="62"/>
      <c r="E50" s="63"/>
      <c r="F50" s="69"/>
      <c r="G50" s="71"/>
      <c r="H50" s="70"/>
      <c r="I50" s="66"/>
      <c r="J50" s="67"/>
      <c r="K50" s="67"/>
    </row>
    <row r="51" spans="2:11" x14ac:dyDescent="0.25">
      <c r="B51" s="62"/>
      <c r="C51" s="62"/>
      <c r="D51" s="62"/>
      <c r="E51" s="63"/>
      <c r="F51" s="69"/>
      <c r="G51" s="71"/>
      <c r="H51" s="70"/>
      <c r="I51" s="66"/>
      <c r="J51" s="67"/>
      <c r="K51" s="67"/>
    </row>
    <row r="52" spans="2:11" x14ac:dyDescent="0.25">
      <c r="B52" s="62"/>
      <c r="C52" s="62"/>
      <c r="D52" s="62"/>
      <c r="E52" s="63"/>
      <c r="F52" s="69"/>
      <c r="G52" s="71"/>
      <c r="H52" s="70"/>
      <c r="I52" s="66"/>
      <c r="J52" s="67"/>
      <c r="K52" s="67"/>
    </row>
    <row r="53" spans="2:11" x14ac:dyDescent="0.25">
      <c r="B53" s="62"/>
      <c r="C53" s="62"/>
      <c r="D53" s="62"/>
      <c r="E53" s="63"/>
      <c r="F53" s="69"/>
      <c r="G53" s="71"/>
      <c r="H53" s="70"/>
      <c r="I53" s="66"/>
      <c r="J53" s="67"/>
      <c r="K53" s="67"/>
    </row>
    <row r="54" spans="2:11" x14ac:dyDescent="0.25">
      <c r="B54" s="62"/>
      <c r="C54" s="62"/>
      <c r="D54" s="62"/>
      <c r="E54" s="63"/>
      <c r="F54" s="69"/>
      <c r="G54" s="71"/>
      <c r="H54" s="70"/>
      <c r="I54" s="66"/>
      <c r="J54" s="67"/>
      <c r="K54" s="67"/>
    </row>
    <row r="55" spans="2:11" x14ac:dyDescent="0.25">
      <c r="B55" s="62"/>
      <c r="C55" s="62"/>
      <c r="D55" s="62"/>
      <c r="E55" s="63"/>
      <c r="F55" s="69"/>
      <c r="G55" s="71"/>
      <c r="H55" s="70"/>
      <c r="I55" s="66"/>
      <c r="J55" s="67"/>
      <c r="K55" s="67"/>
    </row>
  </sheetData>
  <mergeCells count="21">
    <mergeCell ref="C17:M17"/>
    <mergeCell ref="C18:M18"/>
    <mergeCell ref="B24:M24"/>
    <mergeCell ref="C19:M19"/>
    <mergeCell ref="C20:M20"/>
    <mergeCell ref="C21:M21"/>
    <mergeCell ref="C22:M22"/>
    <mergeCell ref="C23:M23"/>
    <mergeCell ref="D2:J2"/>
    <mergeCell ref="E4:H4"/>
    <mergeCell ref="C14:M14"/>
    <mergeCell ref="C15:M15"/>
    <mergeCell ref="C16:M16"/>
    <mergeCell ref="C10:M10"/>
    <mergeCell ref="C11:M11"/>
    <mergeCell ref="C12:M12"/>
    <mergeCell ref="C13:M13"/>
    <mergeCell ref="B4:C4"/>
    <mergeCell ref="B5:C5"/>
    <mergeCell ref="C9:M9"/>
    <mergeCell ref="E5:F5"/>
  </mergeCells>
  <dataValidations count="4">
    <dataValidation type="decimal" operator="greaterThanOrEqual" allowBlank="1" showInputMessage="1" showErrorMessage="1" errorTitle="Input Error" error="Insert the claimed amount with dollars and cents in $0.00 format. Click &quot;Cancel&quot; below and try again." sqref="H30:H55" xr:uid="{2C03FD8C-63E6-421E-895E-940FE752C9BA}">
      <formula1>0</formula1>
    </dataValidation>
    <dataValidation type="whole" operator="greaterThan" allowBlank="1" showInputMessage="1" showErrorMessage="1" sqref="G30:G55" xr:uid="{278AEC97-A963-44AD-879E-68D57C147B55}">
      <formula1>0</formula1>
    </dataValidation>
    <dataValidation type="list" showErrorMessage="1" errorTitle="Invalid Selection" error="Select either Yes, No, or N/A from the dropdown list. Click &quot;Cancel&quot; below, then update selection." sqref="AZ9:AZ23 AD9:AD23 P9:P23 R9:R23 T9:T23 V9:V23 X9:X23 Z9:Z23 AB9:AB23 N9:N23 AF9:AF23 AH9:AH23 AJ9:AJ23 AL9:AL23 AN9:AN23 AP9:AP23 BT9:BT23 AR9:AR23 AT9:AT23 AV9:AV23 AX9:AX23 BB9:BB23 BD9:BD23 BF9:BF23 BH9:BH23 BJ9:BJ23 BL9:BL23 BN9:BN23 BP9:BP23 BR9:BR23 BV9:BV23" xr:uid="{E9F0A120-F1F8-442D-B53B-C6C990DBF2E3}">
      <formula1>"Yes,No,N/A"</formula1>
    </dataValidation>
    <dataValidation type="date" operator="greaterThan" allowBlank="1" showInputMessage="1" showErrorMessage="1" sqref="F30:F55" xr:uid="{E3EC9706-A090-4FAE-A7DF-820CC66411B6}">
      <formula1>36526</formula1>
    </dataValidation>
  </dataValidations>
  <pageMargins left="0.7" right="0.7" top="0.75" bottom="0.75" header="0.3" footer="0.3"/>
  <ignoredErrors>
    <ignoredError sqref="N10:BW23" unlockedFormula="1"/>
  </ignoredErrors>
  <tableParts count="1">
    <tablePart r:id="rId1"/>
  </tableParts>
  <extLst>
    <ext xmlns:x14="http://schemas.microsoft.com/office/spreadsheetml/2009/9/main" uri="{CCE6A557-97BC-4b89-ADB6-D9C93CAAB3DF}">
      <x14:dataValidations xmlns:xm="http://schemas.microsoft.com/office/excel/2006/main" count="3">
        <x14:dataValidation type="list" allowBlank="1" showInputMessage="1" showErrorMessage="1" xr:uid="{53D78BD4-6F51-4B7B-A688-3B94818DA702}">
          <x14:formula1>
            <xm:f>Validations!$C$4:$C$54</xm:f>
          </x14:formula1>
          <xm:sqref>E30:E55 B8:M8</xm:sqref>
        </x14:dataValidation>
        <x14:dataValidation type="list" allowBlank="1" showInputMessage="1" showErrorMessage="1" xr:uid="{E6FEBF14-9A81-452A-AC26-73CB98A178C4}">
          <x14:formula1>
            <xm:f>Validations!$E$4:$E$15</xm:f>
          </x14:formula1>
          <xm:sqref>I30:I55</xm:sqref>
        </x14:dataValidation>
        <x14:dataValidation type="list" allowBlank="1" showInputMessage="1" showErrorMessage="1" xr:uid="{5A6AB113-C989-4B82-9688-ABB30AFD32F1}">
          <x14:formula1>
            <xm:f>Validations!$D$4:$D$7</xm:f>
          </x14:formula1>
          <xm:sqref>J30:J55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B9BF4-37A5-42F1-800E-164A8C56A326}">
  <dimension ref="A2:AL14"/>
  <sheetViews>
    <sheetView workbookViewId="0">
      <pane xSplit="14" topLeftCell="O1" activePane="topRight" state="frozen"/>
      <selection pane="topRight" activeCell="C13" sqref="C13:N13"/>
    </sheetView>
  </sheetViews>
  <sheetFormatPr defaultRowHeight="15" x14ac:dyDescent="0.25"/>
  <cols>
    <col min="7" max="7" width="11.85546875" customWidth="1"/>
    <col min="13" max="13" width="12.42578125" customWidth="1"/>
    <col min="14" max="14" width="12.28515625" customWidth="1"/>
    <col min="15" max="15" width="12.7109375" customWidth="1"/>
    <col min="16" max="16" width="12.5703125" hidden="1" customWidth="1"/>
    <col min="18" max="18" width="9.140625" hidden="1" customWidth="1"/>
    <col min="20" max="20" width="9.140625" hidden="1" customWidth="1"/>
    <col min="22" max="22" width="9.140625" hidden="1" customWidth="1"/>
    <col min="24" max="24" width="9.140625" hidden="1" customWidth="1"/>
    <col min="26" max="26" width="9.140625" hidden="1" customWidth="1"/>
    <col min="28" max="28" width="9.140625" hidden="1" customWidth="1"/>
    <col min="30" max="30" width="9.140625" hidden="1" customWidth="1"/>
    <col min="32" max="32" width="9.140625" hidden="1" customWidth="1"/>
    <col min="34" max="34" width="0" hidden="1" customWidth="1"/>
  </cols>
  <sheetData>
    <row r="2" spans="1:38" s="20" customFormat="1" ht="18" x14ac:dyDescent="0.25">
      <c r="A2" s="17"/>
      <c r="B2" s="114" t="s">
        <v>22</v>
      </c>
      <c r="D2" s="17"/>
      <c r="E2" s="430">
        <f>'Review Results'!F4</f>
        <v>0</v>
      </c>
      <c r="F2" s="430"/>
      <c r="G2" s="430"/>
      <c r="H2" s="430"/>
      <c r="I2" s="430"/>
      <c r="J2" s="430"/>
      <c r="K2" s="21"/>
      <c r="L2" s="21"/>
      <c r="M2" s="256" t="s">
        <v>23</v>
      </c>
      <c r="N2" s="22">
        <f>'Review Results'!F5</f>
        <v>0</v>
      </c>
    </row>
    <row r="3" spans="1:38" s="20" customFormat="1" x14ac:dyDescent="0.25">
      <c r="A3" s="17"/>
      <c r="C3" s="19"/>
      <c r="D3" s="19"/>
      <c r="E3" s="19"/>
      <c r="F3" s="19"/>
      <c r="G3" s="19"/>
      <c r="K3" s="39"/>
      <c r="L3" s="352"/>
      <c r="M3" s="352"/>
    </row>
    <row r="4" spans="1:38" s="20" customFormat="1" x14ac:dyDescent="0.25">
      <c r="A4" s="17"/>
      <c r="B4" s="352" t="s">
        <v>24</v>
      </c>
      <c r="C4" s="352"/>
      <c r="E4" s="404" t="s">
        <v>364</v>
      </c>
      <c r="F4" s="405"/>
      <c r="G4" s="405"/>
      <c r="H4" s="254"/>
    </row>
    <row r="5" spans="1:38" x14ac:dyDescent="0.25">
      <c r="B5" s="414">
        <f>'Review Results'!K3</f>
        <v>0</v>
      </c>
      <c r="C5" s="414"/>
      <c r="E5" s="255">
        <f>'Review Results'!K4</f>
        <v>0</v>
      </c>
      <c r="F5" s="24" t="s">
        <v>26</v>
      </c>
      <c r="G5" s="23">
        <f>'Review Results'!K5</f>
        <v>0</v>
      </c>
    </row>
    <row r="8" spans="1:38" x14ac:dyDescent="0.25">
      <c r="O8" s="33" t="s">
        <v>68</v>
      </c>
      <c r="P8" s="40"/>
      <c r="Q8" s="33" t="s">
        <v>69</v>
      </c>
      <c r="R8" s="40"/>
      <c r="S8" s="33" t="s">
        <v>70</v>
      </c>
      <c r="T8" s="40"/>
      <c r="U8" s="33" t="s">
        <v>71</v>
      </c>
      <c r="V8" s="40"/>
      <c r="W8" s="33" t="s">
        <v>72</v>
      </c>
      <c r="X8" s="40"/>
      <c r="Y8" s="33" t="s">
        <v>73</v>
      </c>
      <c r="Z8" s="33"/>
      <c r="AA8" s="33" t="s">
        <v>74</v>
      </c>
      <c r="AB8" s="33"/>
      <c r="AC8" s="33" t="s">
        <v>75</v>
      </c>
      <c r="AD8" s="33"/>
      <c r="AE8" s="33" t="s">
        <v>76</v>
      </c>
      <c r="AF8" s="33"/>
      <c r="AG8" s="33" t="s">
        <v>77</v>
      </c>
      <c r="AH8" s="33"/>
    </row>
    <row r="9" spans="1:38" s="25" customFormat="1" ht="56.25" customHeight="1" x14ac:dyDescent="0.2">
      <c r="B9" s="34"/>
      <c r="C9" s="41" t="s">
        <v>78</v>
      </c>
      <c r="D9" s="343" t="s">
        <v>325</v>
      </c>
      <c r="E9" s="359"/>
      <c r="F9" s="359"/>
      <c r="G9" s="359"/>
      <c r="H9" s="359"/>
      <c r="I9" s="359"/>
      <c r="J9" s="359"/>
      <c r="K9" s="359"/>
      <c r="L9" s="359"/>
      <c r="M9" s="359"/>
      <c r="N9" s="360"/>
      <c r="O9" s="27"/>
      <c r="P9" s="42" t="str">
        <f>IF(O9="","",IF(O9="Yes","Pass",IF(O9="No","Fail","NA")))</f>
        <v/>
      </c>
      <c r="Q9" s="27"/>
      <c r="R9" s="42" t="str">
        <f>IF(Q9="","",IF(Q9="Yes","Pass",IF(Q9="No","Fail","NA")))</f>
        <v/>
      </c>
      <c r="S9" s="27"/>
      <c r="T9" s="42" t="str">
        <f>IF(S9="","",IF(S9="Yes","Pass",IF(S9="No","Fail","NA")))</f>
        <v/>
      </c>
      <c r="U9" s="27"/>
      <c r="V9" s="42" t="str">
        <f>IF(U9="","",IF(U9="Yes","Pass",IF(U9="No","Fail","NA")))</f>
        <v/>
      </c>
      <c r="W9" s="27"/>
      <c r="X9" s="42" t="str">
        <f>IF(W9="","",IF(W9="Yes","Pass",IF(W9="No","Fail","NA")))</f>
        <v/>
      </c>
      <c r="Y9" s="27"/>
      <c r="Z9" s="42" t="str">
        <f>IF(Y9="","",IF(Y9="Yes","Pass",IF(Y9="No","Fail","NA")))</f>
        <v/>
      </c>
      <c r="AA9" s="27"/>
      <c r="AB9" s="42" t="str">
        <f>IF(AA9="","",IF(AA9="Yes","Pass",IF(AA9="No","Fail","NA")))</f>
        <v/>
      </c>
      <c r="AC9" s="27"/>
      <c r="AD9" s="42" t="str">
        <f>IF(AC9="","",IF(AC9="Yes","Pass",IF(AC9="No","Fail","NA")))</f>
        <v/>
      </c>
      <c r="AE9" s="27"/>
      <c r="AF9" s="42" t="str">
        <f>IF(AE9="","",IF(AE9="Yes","Pass",IF(AE9="No","Fail","NA")))</f>
        <v/>
      </c>
      <c r="AG9" s="27"/>
      <c r="AH9" s="42" t="str">
        <f t="shared" ref="AH9:AH12" si="0">IF(AG9="","",IF(AG9="Yes","Pass",IF(AG9="No","Fail","N/A")))</f>
        <v/>
      </c>
      <c r="AI9" s="43"/>
      <c r="AJ9" s="44"/>
      <c r="AK9" s="45"/>
      <c r="AL9" s="45"/>
    </row>
    <row r="10" spans="1:38" s="25" customFormat="1" ht="40.5" customHeight="1" x14ac:dyDescent="0.2">
      <c r="B10" s="34"/>
      <c r="C10" s="41" t="s">
        <v>79</v>
      </c>
      <c r="D10" s="343" t="s">
        <v>312</v>
      </c>
      <c r="E10" s="359"/>
      <c r="F10" s="359"/>
      <c r="G10" s="359"/>
      <c r="H10" s="359"/>
      <c r="I10" s="359"/>
      <c r="J10" s="359"/>
      <c r="K10" s="359"/>
      <c r="L10" s="359"/>
      <c r="M10" s="359"/>
      <c r="N10" s="360"/>
      <c r="O10" s="27"/>
      <c r="P10" s="42" t="str">
        <f>IF(O10="","",IF(O10="Yes","Pass",IF(O10="No","Fail","NA")))</f>
        <v/>
      </c>
      <c r="Q10" s="27"/>
      <c r="R10" s="42" t="str">
        <f>IF(Q10="","",IF(Q10="Yes","Pass",IF(Q10="No","Fail","NA")))</f>
        <v/>
      </c>
      <c r="S10" s="27"/>
      <c r="T10" s="42" t="str">
        <f>IF(S10="","",IF(S10="Yes","Pass",IF(S10="No","Fail","NA")))</f>
        <v/>
      </c>
      <c r="U10" s="27"/>
      <c r="V10" s="42" t="str">
        <f>IF(U10="","",IF(U10="Yes","Pass",IF(U10="No","Fail","NA")))</f>
        <v/>
      </c>
      <c r="W10" s="27"/>
      <c r="X10" s="42" t="str">
        <f>IF(W10="","",IF(W10="Yes","Pass",IF(W10="No","Fail","NA")))</f>
        <v/>
      </c>
      <c r="Y10" s="27"/>
      <c r="Z10" s="42" t="str">
        <f>IF(Y10="","",IF(Y10="Yes","Pass",IF(Y10="No","Fail","NA")))</f>
        <v/>
      </c>
      <c r="AA10" s="27"/>
      <c r="AB10" s="42" t="str">
        <f>IF(AA10="","",IF(AA10="Yes","Pass",IF(AA10="No","Fail","NA")))</f>
        <v/>
      </c>
      <c r="AC10" s="27"/>
      <c r="AD10" s="42" t="str">
        <f>IF(AC10="","",IF(AC10="Yes","Pass",IF(AC10="No","Fail","NA")))</f>
        <v/>
      </c>
      <c r="AE10" s="27"/>
      <c r="AF10" s="42" t="str">
        <f>IF(AE10="","",IF(AE10="Yes","Pass",IF(AE10="No","Fail","NA")))</f>
        <v/>
      </c>
      <c r="AG10" s="27"/>
      <c r="AH10" s="42" t="str">
        <f t="shared" si="0"/>
        <v/>
      </c>
      <c r="AI10" s="46"/>
      <c r="AJ10" s="45"/>
      <c r="AK10" s="45"/>
      <c r="AL10" s="45"/>
    </row>
    <row r="11" spans="1:38" s="25" customFormat="1" ht="36" customHeight="1" x14ac:dyDescent="0.2">
      <c r="B11" s="38"/>
      <c r="C11" s="41" t="s">
        <v>80</v>
      </c>
      <c r="D11" s="310" t="s">
        <v>387</v>
      </c>
      <c r="E11" s="425"/>
      <c r="F11" s="425"/>
      <c r="G11" s="425"/>
      <c r="H11" s="425"/>
      <c r="I11" s="425"/>
      <c r="J11" s="425"/>
      <c r="K11" s="425"/>
      <c r="L11" s="425"/>
      <c r="M11" s="425"/>
      <c r="N11" s="426"/>
      <c r="O11" s="27"/>
      <c r="P11" s="42" t="str">
        <f>IF(O11="","",IF(O11="Yes","Pass",IF(O11="No","Fail","NA")))</f>
        <v/>
      </c>
      <c r="Q11" s="27"/>
      <c r="R11" s="42" t="str">
        <f>IF(Q11="","",IF(Q11="Yes","Pass",IF(Q11="No","Fail","NA")))</f>
        <v/>
      </c>
      <c r="S11" s="27"/>
      <c r="T11" s="42" t="str">
        <f>IF(S11="","",IF(S11="Yes","Pass",IF(S11="No","Fail","NA")))</f>
        <v/>
      </c>
      <c r="U11" s="27"/>
      <c r="V11" s="42" t="str">
        <f>IF(U11="","",IF(U11="Yes","Pass",IF(U11="No","Fail","NA")))</f>
        <v/>
      </c>
      <c r="W11" s="27"/>
      <c r="X11" s="42" t="str">
        <f>IF(W11="","",IF(W11="Yes","Pass",IF(W11="No","Fail","NA")))</f>
        <v/>
      </c>
      <c r="Y11" s="27"/>
      <c r="Z11" s="42" t="str">
        <f>IF(Y11="","",IF(Y11="Yes","Pass",IF(Y11="No","Fail","NA")))</f>
        <v/>
      </c>
      <c r="AA11" s="27"/>
      <c r="AB11" s="42" t="str">
        <f>IF(AA11="","",IF(AA11="Yes","Pass",IF(AA11="No","Fail","NA")))</f>
        <v/>
      </c>
      <c r="AC11" s="27"/>
      <c r="AD11" s="42" t="str">
        <f>IF(AC11="","",IF(AC11="Yes","Pass",IF(AC11="No","Fail","NA")))</f>
        <v/>
      </c>
      <c r="AE11" s="27"/>
      <c r="AF11" s="42" t="str">
        <f>IF(AE11="","",IF(AE11="Yes","Pass",IF(AE11="No","Fail","NA")))</f>
        <v/>
      </c>
      <c r="AG11" s="27"/>
      <c r="AH11" s="42" t="str">
        <f t="shared" si="0"/>
        <v/>
      </c>
      <c r="AI11" s="43"/>
      <c r="AJ11" s="44"/>
      <c r="AK11" s="45"/>
      <c r="AL11" s="45"/>
    </row>
    <row r="12" spans="1:38" s="25" customFormat="1" ht="70.5" customHeight="1" x14ac:dyDescent="0.2">
      <c r="B12" s="34"/>
      <c r="C12" s="47" t="s">
        <v>81</v>
      </c>
      <c r="D12" s="427" t="s">
        <v>388</v>
      </c>
      <c r="E12" s="406"/>
      <c r="F12" s="406"/>
      <c r="G12" s="406"/>
      <c r="H12" s="406"/>
      <c r="I12" s="406"/>
      <c r="J12" s="406"/>
      <c r="K12" s="406"/>
      <c r="L12" s="406"/>
      <c r="M12" s="406"/>
      <c r="N12" s="406"/>
      <c r="O12" s="27"/>
      <c r="P12" s="42" t="str">
        <f>IF(O12="","",IF(O12="Yes","Pass",IF(O12="No","Fail","NA")))</f>
        <v/>
      </c>
      <c r="Q12" s="27"/>
      <c r="R12" s="42" t="str">
        <f>IF(Q12="","",IF(Q12="Yes","Pass",IF(Q12="No","Fail","NA")))</f>
        <v/>
      </c>
      <c r="S12" s="27"/>
      <c r="T12" s="42" t="str">
        <f>IF(S12="","",IF(S12="Yes","Pass",IF(S12="No","Fail","NA")))</f>
        <v/>
      </c>
      <c r="U12" s="27"/>
      <c r="V12" s="42" t="str">
        <f>IF(U12="","",IF(U12="Yes","Pass",IF(U12="No","Fail","NA")))</f>
        <v/>
      </c>
      <c r="W12" s="27"/>
      <c r="X12" s="42" t="str">
        <f>IF(W12="","",IF(W12="Yes","Pass",IF(W12="No","Fail","NA")))</f>
        <v/>
      </c>
      <c r="Y12" s="27"/>
      <c r="Z12" s="42" t="str">
        <f>IF(Y12="","",IF(Y12="Yes","Pass",IF(Y12="No","Fail","NA")))</f>
        <v/>
      </c>
      <c r="AA12" s="27"/>
      <c r="AB12" s="42" t="str">
        <f>IF(AA12="","",IF(AA12="Yes","Pass",IF(AA12="No","Fail","NA")))</f>
        <v/>
      </c>
      <c r="AC12" s="27"/>
      <c r="AD12" s="42" t="str">
        <f>IF(AC12="","",IF(AC12="Yes","Pass",IF(AC12="No","Fail","NA")))</f>
        <v/>
      </c>
      <c r="AE12" s="27"/>
      <c r="AF12" s="42" t="str">
        <f>IF(AE12="","",IF(AE12="Yes","Pass",IF(AE12="No","Fail","NA")))</f>
        <v/>
      </c>
      <c r="AG12" s="27"/>
      <c r="AH12" s="42" t="str">
        <f t="shared" si="0"/>
        <v/>
      </c>
      <c r="AI12" s="43"/>
      <c r="AJ12" s="44"/>
      <c r="AK12" s="45"/>
      <c r="AL12" s="45"/>
    </row>
    <row r="13" spans="1:38" ht="66" customHeight="1" x14ac:dyDescent="0.25">
      <c r="C13" s="35" t="s">
        <v>401</v>
      </c>
      <c r="D13" s="423" t="s">
        <v>402</v>
      </c>
      <c r="E13" s="424"/>
      <c r="F13" s="424"/>
      <c r="G13" s="424"/>
      <c r="H13" s="424"/>
      <c r="I13" s="424"/>
      <c r="J13" s="424"/>
      <c r="K13" s="424"/>
      <c r="L13" s="424"/>
      <c r="M13" s="424"/>
      <c r="N13" s="424"/>
      <c r="O13" s="27"/>
      <c r="P13" s="42" t="str">
        <f>IF(O13="","",IF(O13="Yes","Pass",IF(O13="No","Fail","NA")))</f>
        <v/>
      </c>
      <c r="Q13" s="27"/>
      <c r="R13" s="42" t="str">
        <f>IF(Q13="","",IF(Q13="Yes","Pass",IF(Q13="No","Fail","NA")))</f>
        <v/>
      </c>
      <c r="S13" s="27"/>
      <c r="T13" s="42" t="str">
        <f>IF(S13="","",IF(S13="Yes","Pass",IF(S13="No","Fail","NA")))</f>
        <v/>
      </c>
      <c r="U13" s="27"/>
      <c r="V13" s="42" t="str">
        <f>IF(U13="","",IF(U13="Yes","Pass",IF(U13="No","Fail","NA")))</f>
        <v/>
      </c>
      <c r="W13" s="27"/>
      <c r="X13" s="42" t="str">
        <f>IF(W13="","",IF(W13="Yes","Pass",IF(W13="No","Fail","NA")))</f>
        <v/>
      </c>
      <c r="Y13" s="27"/>
      <c r="Z13" s="42" t="str">
        <f>IF(Y13="","",IF(Y13="Yes","Pass",IF(Y13="No","Fail","NA")))</f>
        <v/>
      </c>
      <c r="AA13" s="27"/>
      <c r="AB13" s="42" t="str">
        <f>IF(AA13="","",IF(AA13="Yes","Pass",IF(AA13="No","Fail","NA")))</f>
        <v/>
      </c>
      <c r="AC13" s="27"/>
      <c r="AD13" s="42" t="str">
        <f>IF(AC13="","",IF(AC13="Yes","Pass",IF(AC13="No","Fail","NA")))</f>
        <v/>
      </c>
      <c r="AE13" s="27"/>
      <c r="AF13" s="42" t="str">
        <f>IF(AE13="","",IF(AE13="Yes","Pass",IF(AE13="No","Fail","NA")))</f>
        <v/>
      </c>
      <c r="AG13" s="27"/>
    </row>
    <row r="14" spans="1:38" s="25" customFormat="1" ht="52.5" customHeight="1" x14ac:dyDescent="0.25">
      <c r="B14" s="38"/>
      <c r="C14" s="48"/>
      <c r="D14" s="428" t="s">
        <v>82</v>
      </c>
      <c r="E14" s="429"/>
      <c r="F14" s="429"/>
      <c r="G14" s="429"/>
      <c r="H14" s="429"/>
      <c r="I14" s="429"/>
      <c r="J14" s="429"/>
      <c r="K14" s="429"/>
      <c r="L14" s="429"/>
      <c r="M14" s="429"/>
      <c r="N14" s="429"/>
      <c r="O14"/>
      <c r="P14"/>
      <c r="Q14"/>
      <c r="R14"/>
      <c r="S14"/>
      <c r="T14"/>
      <c r="U14"/>
      <c r="V14"/>
      <c r="W14"/>
      <c r="X14"/>
      <c r="Y14"/>
      <c r="Z14"/>
      <c r="AA14"/>
      <c r="AB14"/>
      <c r="AC14"/>
      <c r="AD14"/>
      <c r="AE14"/>
      <c r="AF14"/>
      <c r="AG14"/>
      <c r="AH14"/>
      <c r="AI14" s="46"/>
      <c r="AJ14" s="44"/>
      <c r="AK14" s="45"/>
      <c r="AL14" s="45"/>
    </row>
  </sheetData>
  <mergeCells count="11">
    <mergeCell ref="D13:N13"/>
    <mergeCell ref="D11:N11"/>
    <mergeCell ref="D12:N12"/>
    <mergeCell ref="D14:N14"/>
    <mergeCell ref="E2:J2"/>
    <mergeCell ref="B4:C4"/>
    <mergeCell ref="L3:M3"/>
    <mergeCell ref="B5:C5"/>
    <mergeCell ref="D10:N10"/>
    <mergeCell ref="D9:N9"/>
    <mergeCell ref="E4:G4"/>
  </mergeCells>
  <dataValidations count="2">
    <dataValidation type="list" showErrorMessage="1" errorTitle="Invalid Selection" error="Select either Yes, No, or N/A from the dropdown list. Click &quot;Cancel&quot; below, then update selection." sqref="AA9:AA13 Y9:Y13 W9:W13 U9:U13 S9:S13 Q9:Q13 AE9:AE13 O9:O13 AG9:AG13 AC9:AC13" xr:uid="{C11ADEF5-9B3F-4171-A305-AEB1B4A66E51}">
      <formula1>"Yes,No,N/A"</formula1>
    </dataValidation>
    <dataValidation type="decimal" operator="greaterThanOrEqual" allowBlank="1" showInputMessage="1" showErrorMessage="1" errorTitle="Input Error" error="Insert the claimed amount with dollars and cents in $0.00 format. Click &quot;Cancel&quot; below and try again." sqref="AI9:AI14" xr:uid="{CAAAA71A-A3DD-4451-B8C6-19C2D99E48D6}">
      <formula1>0</formula1>
    </dataValidation>
  </dataValidations>
  <pageMargins left="0.7" right="0.7" top="0.75" bottom="0.75" header="0.3" footer="0.3"/>
  <ignoredErrors>
    <ignoredError sqref="Q12 Q9 Q10 Q11 S9 U9 S12 S10 S11 U12 U10 U11 W9 W12 W10 W11 Y9 Y12 Y10 Y11 AA9 AA12 AA10 AA11 AC9 AC12 AC10 AC11 AE9 AE12 AE10 AE11 AG9:AH9 AG12:AH12 AG10:AH10 AG11:AH11"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7F452-0287-4D51-8492-0C9C2D144101}">
  <dimension ref="A2:AC24"/>
  <sheetViews>
    <sheetView workbookViewId="0">
      <selection activeCell="Q6" sqref="Q6"/>
    </sheetView>
  </sheetViews>
  <sheetFormatPr defaultRowHeight="15" x14ac:dyDescent="0.25"/>
  <cols>
    <col min="7" max="7" width="11.140625" customWidth="1"/>
    <col min="13" max="13" width="10.85546875" customWidth="1"/>
    <col min="14" max="14" width="11.42578125" customWidth="1"/>
    <col min="15" max="15" width="11" customWidth="1"/>
    <col min="16" max="16" width="12.42578125" hidden="1" customWidth="1"/>
    <col min="17" max="17" width="69.7109375" customWidth="1"/>
  </cols>
  <sheetData>
    <row r="2" spans="1:29" s="20" customFormat="1" ht="18" x14ac:dyDescent="0.25">
      <c r="A2" s="17"/>
      <c r="B2" s="114" t="s">
        <v>22</v>
      </c>
      <c r="D2" s="17"/>
      <c r="E2" s="430">
        <f>'Review Results'!F4</f>
        <v>0</v>
      </c>
      <c r="F2" s="430"/>
      <c r="G2" s="430"/>
      <c r="H2" s="430"/>
      <c r="I2" s="430"/>
      <c r="J2" s="430"/>
      <c r="K2" s="21"/>
      <c r="L2" s="21"/>
      <c r="M2" s="256" t="s">
        <v>23</v>
      </c>
      <c r="N2" s="22">
        <f>'Review Results'!F5</f>
        <v>0</v>
      </c>
    </row>
    <row r="3" spans="1:29" s="20" customFormat="1" x14ac:dyDescent="0.25">
      <c r="A3" s="17"/>
      <c r="C3" s="19"/>
      <c r="D3" s="19"/>
      <c r="E3" s="19"/>
      <c r="F3" s="19"/>
      <c r="G3" s="19"/>
      <c r="K3" s="39"/>
      <c r="L3" s="352"/>
      <c r="M3" s="352"/>
    </row>
    <row r="4" spans="1:29" s="20" customFormat="1" x14ac:dyDescent="0.25">
      <c r="A4" s="17"/>
      <c r="B4" s="352" t="s">
        <v>24</v>
      </c>
      <c r="C4" s="352"/>
      <c r="E4" s="404" t="s">
        <v>364</v>
      </c>
      <c r="F4" s="405"/>
      <c r="G4" s="405"/>
      <c r="H4" s="254"/>
    </row>
    <row r="5" spans="1:29" x14ac:dyDescent="0.25">
      <c r="B5" s="414">
        <f>'Review Results'!K3</f>
        <v>0</v>
      </c>
      <c r="C5" s="414"/>
      <c r="E5" s="255">
        <f>'Review Results'!K4</f>
        <v>0</v>
      </c>
      <c r="F5" s="24" t="s">
        <v>26</v>
      </c>
      <c r="G5" s="23">
        <f>'Review Results'!K5</f>
        <v>0</v>
      </c>
    </row>
    <row r="6" spans="1:29" x14ac:dyDescent="0.25">
      <c r="B6" s="257"/>
      <c r="C6" s="257"/>
      <c r="E6" s="255"/>
      <c r="F6" s="24"/>
      <c r="G6" s="258"/>
    </row>
    <row r="7" spans="1:29" x14ac:dyDescent="0.25">
      <c r="B7" s="257"/>
      <c r="C7" s="257"/>
      <c r="E7" s="255"/>
      <c r="F7" s="24"/>
      <c r="G7" s="258"/>
    </row>
    <row r="8" spans="1:29" ht="15.75" x14ac:dyDescent="0.25">
      <c r="C8" s="296"/>
      <c r="D8" s="297" t="s">
        <v>126</v>
      </c>
      <c r="E8" s="298"/>
      <c r="F8" s="298"/>
      <c r="G8" s="299"/>
      <c r="H8" s="298"/>
      <c r="I8" s="298"/>
      <c r="J8" s="298"/>
      <c r="K8" s="298"/>
      <c r="L8" s="298"/>
      <c r="M8" s="298"/>
      <c r="N8" s="298"/>
      <c r="O8" s="211" t="s">
        <v>327</v>
      </c>
      <c r="P8" s="134"/>
      <c r="Q8" s="300" t="s">
        <v>99</v>
      </c>
    </row>
    <row r="9" spans="1:29" s="25" customFormat="1" ht="42.75" customHeight="1" x14ac:dyDescent="0.25">
      <c r="B9" s="34"/>
      <c r="C9" s="35" t="s">
        <v>63</v>
      </c>
      <c r="D9" s="417" t="s">
        <v>389</v>
      </c>
      <c r="E9" s="437"/>
      <c r="F9" s="437"/>
      <c r="G9" s="437"/>
      <c r="H9" s="437"/>
      <c r="I9" s="437"/>
      <c r="J9" s="437"/>
      <c r="K9" s="437"/>
      <c r="L9" s="437"/>
      <c r="M9" s="437"/>
      <c r="N9" s="438"/>
      <c r="O9" s="27"/>
      <c r="P9" s="207" t="str">
        <f t="shared" ref="P9:P12" si="0">IF(O9="","",IF(O9="Yes","Pass",IF(O9="No","Fail","N/A")))</f>
        <v/>
      </c>
      <c r="Q9" s="36"/>
      <c r="R9"/>
      <c r="S9"/>
      <c r="T9"/>
      <c r="U9"/>
      <c r="V9"/>
      <c r="W9"/>
      <c r="X9"/>
      <c r="Y9"/>
      <c r="Z9"/>
      <c r="AA9"/>
      <c r="AB9"/>
      <c r="AC9"/>
    </row>
    <row r="10" spans="1:29" s="25" customFormat="1" ht="55.5" customHeight="1" x14ac:dyDescent="0.25">
      <c r="B10" s="34"/>
      <c r="C10" s="37" t="s">
        <v>64</v>
      </c>
      <c r="D10" s="439" t="s">
        <v>385</v>
      </c>
      <c r="E10" s="440"/>
      <c r="F10" s="440"/>
      <c r="G10" s="440"/>
      <c r="H10" s="440"/>
      <c r="I10" s="440"/>
      <c r="J10" s="440"/>
      <c r="K10" s="440"/>
      <c r="L10" s="440"/>
      <c r="M10" s="440"/>
      <c r="N10" s="440"/>
      <c r="O10" s="27"/>
      <c r="P10" s="207" t="str">
        <f t="shared" si="0"/>
        <v/>
      </c>
      <c r="Q10" s="28"/>
      <c r="R10"/>
      <c r="S10"/>
      <c r="T10"/>
      <c r="U10"/>
      <c r="V10"/>
      <c r="W10"/>
      <c r="X10"/>
      <c r="Y10"/>
      <c r="Z10"/>
      <c r="AA10"/>
      <c r="AB10"/>
      <c r="AC10"/>
    </row>
    <row r="11" spans="1:29" s="25" customFormat="1" ht="51" customHeight="1" x14ac:dyDescent="0.25">
      <c r="B11" s="34"/>
      <c r="C11" s="35" t="s">
        <v>65</v>
      </c>
      <c r="D11" s="417" t="s">
        <v>66</v>
      </c>
      <c r="E11" s="418"/>
      <c r="F11" s="418"/>
      <c r="G11" s="418"/>
      <c r="H11" s="418"/>
      <c r="I11" s="418"/>
      <c r="J11" s="418"/>
      <c r="K11" s="418"/>
      <c r="L11" s="418"/>
      <c r="M11" s="418"/>
      <c r="N11" s="418"/>
      <c r="O11" s="27"/>
      <c r="P11" s="207" t="str">
        <f t="shared" si="0"/>
        <v/>
      </c>
      <c r="Q11" s="28"/>
      <c r="R11"/>
      <c r="S11"/>
      <c r="T11"/>
      <c r="U11"/>
      <c r="V11"/>
      <c r="W11"/>
      <c r="X11"/>
      <c r="Y11"/>
      <c r="Z11"/>
      <c r="AA11"/>
      <c r="AB11"/>
      <c r="AC11"/>
    </row>
    <row r="12" spans="1:29" s="25" customFormat="1" ht="55.5" customHeight="1" x14ac:dyDescent="0.25">
      <c r="B12" s="38"/>
      <c r="C12" s="35" t="s">
        <v>67</v>
      </c>
      <c r="D12" s="441" t="s">
        <v>390</v>
      </c>
      <c r="E12" s="442"/>
      <c r="F12" s="442"/>
      <c r="G12" s="442"/>
      <c r="H12" s="442"/>
      <c r="I12" s="442"/>
      <c r="J12" s="442"/>
      <c r="K12" s="442"/>
      <c r="L12" s="442"/>
      <c r="M12" s="442"/>
      <c r="N12" s="442"/>
      <c r="O12" s="27"/>
      <c r="P12" s="207" t="str">
        <f t="shared" si="0"/>
        <v/>
      </c>
      <c r="Q12" s="26"/>
      <c r="R12"/>
      <c r="S12"/>
      <c r="T12"/>
      <c r="U12"/>
      <c r="V12"/>
      <c r="W12"/>
      <c r="X12"/>
      <c r="Y12"/>
      <c r="Z12"/>
      <c r="AA12"/>
      <c r="AB12"/>
      <c r="AC12"/>
    </row>
    <row r="13" spans="1:29" s="25" customFormat="1" ht="76.5" customHeight="1" x14ac:dyDescent="0.25">
      <c r="B13" s="38"/>
      <c r="C13" s="35" t="s">
        <v>313</v>
      </c>
      <c r="D13" s="434" t="s">
        <v>391</v>
      </c>
      <c r="E13" s="435"/>
      <c r="F13" s="435"/>
      <c r="G13" s="435"/>
      <c r="H13" s="435"/>
      <c r="I13" s="435"/>
      <c r="J13" s="435"/>
      <c r="K13" s="435"/>
      <c r="L13" s="435"/>
      <c r="M13" s="435"/>
      <c r="N13" s="436"/>
      <c r="O13" s="27"/>
      <c r="P13" s="207" t="str">
        <f t="shared" ref="P13" si="1">IF(O13="","",IF(O13="Yes","Pass",IF(O13="No","Fail","N/A")))</f>
        <v/>
      </c>
      <c r="Q13" s="26"/>
      <c r="R13"/>
      <c r="S13"/>
      <c r="T13"/>
      <c r="U13"/>
      <c r="V13"/>
      <c r="W13"/>
      <c r="X13"/>
      <c r="Y13"/>
      <c r="Z13"/>
      <c r="AA13"/>
      <c r="AB13"/>
      <c r="AC13"/>
    </row>
    <row r="14" spans="1:29" ht="31.5" customHeight="1" x14ac:dyDescent="0.25">
      <c r="C14" s="431"/>
      <c r="D14" s="432"/>
      <c r="E14" s="432"/>
      <c r="F14" s="432"/>
      <c r="G14" s="432"/>
      <c r="H14" s="432"/>
      <c r="I14" s="432"/>
      <c r="J14" s="432"/>
      <c r="K14" s="432"/>
      <c r="L14" s="432"/>
      <c r="M14" s="432"/>
      <c r="N14" s="433"/>
    </row>
    <row r="22" ht="45.75" customHeight="1" x14ac:dyDescent="0.25"/>
    <row r="23" ht="45.75" customHeight="1" x14ac:dyDescent="0.25"/>
    <row r="24" ht="45.75" customHeight="1" x14ac:dyDescent="0.25"/>
  </sheetData>
  <mergeCells count="11">
    <mergeCell ref="C14:N14"/>
    <mergeCell ref="D13:N13"/>
    <mergeCell ref="E2:J2"/>
    <mergeCell ref="L3:M3"/>
    <mergeCell ref="D9:N9"/>
    <mergeCell ref="D10:N10"/>
    <mergeCell ref="D11:N11"/>
    <mergeCell ref="D12:N12"/>
    <mergeCell ref="B4:C4"/>
    <mergeCell ref="E4:G4"/>
    <mergeCell ref="B5:C5"/>
  </mergeCells>
  <conditionalFormatting sqref="P9:Q9 P10:P13">
    <cfRule type="containsText" dxfId="100" priority="1" operator="containsText" text="Fail">
      <formula>NOT(ISERROR(SEARCH("Fail",P9)))</formula>
    </cfRule>
  </conditionalFormatting>
  <conditionalFormatting sqref="Q9:Q11">
    <cfRule type="containsText" dxfId="99" priority="2" operator="containsText" text="Fail">
      <formula>NOT(ISERROR(SEARCH("Fail",Q9)))</formula>
    </cfRule>
  </conditionalFormatting>
  <dataValidations count="1">
    <dataValidation type="list" showErrorMessage="1" errorTitle="Invalid Selection" error="Select either Yes, No, or N/A from the dropdown list. Click &quot;Cancel&quot; below, then update selection." sqref="O9:O13" xr:uid="{E85AE880-C3C2-408E-991C-3E3163E91467}">
      <formula1>"Yes,No,NA"</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C44AA-7BA0-4FCE-A887-78B14E6906D1}">
  <dimension ref="A3:AI22"/>
  <sheetViews>
    <sheetView workbookViewId="0">
      <selection activeCell="B12" sqref="B12:M12"/>
    </sheetView>
  </sheetViews>
  <sheetFormatPr defaultRowHeight="15" x14ac:dyDescent="0.25"/>
  <cols>
    <col min="4" max="4" width="6.5703125" customWidth="1"/>
    <col min="7" max="7" width="11.28515625" customWidth="1"/>
    <col min="12" max="12" width="10.7109375" customWidth="1"/>
    <col min="13" max="13" width="11.85546875" customWidth="1"/>
    <col min="14" max="14" width="13.28515625" customWidth="1"/>
    <col min="15" max="15" width="12.28515625" hidden="1" customWidth="1"/>
    <col min="16" max="16" width="13.28515625" customWidth="1"/>
    <col min="17" max="17" width="12.28515625" hidden="1" customWidth="1"/>
    <col min="18" max="18" width="13.28515625" customWidth="1"/>
    <col min="19" max="19" width="12.28515625" hidden="1" customWidth="1"/>
    <col min="20" max="20" width="13.28515625" customWidth="1"/>
    <col min="21" max="21" width="12.28515625" hidden="1" customWidth="1"/>
    <col min="22" max="22" width="13.28515625" customWidth="1"/>
    <col min="23" max="23" width="12.28515625" hidden="1" customWidth="1"/>
    <col min="24" max="24" width="13.28515625" customWidth="1"/>
    <col min="25" max="25" width="12.28515625" hidden="1" customWidth="1"/>
    <col min="26" max="26" width="13.28515625" customWidth="1"/>
    <col min="27" max="27" width="12.28515625" hidden="1" customWidth="1"/>
    <col min="28" max="28" width="13.28515625" customWidth="1"/>
    <col min="29" max="29" width="12.28515625" hidden="1" customWidth="1"/>
    <col min="30" max="30" width="13.28515625" customWidth="1"/>
    <col min="31" max="31" width="12.28515625" hidden="1" customWidth="1"/>
    <col min="32" max="32" width="13.28515625" customWidth="1"/>
    <col min="33" max="33" width="12.28515625" hidden="1" customWidth="1"/>
  </cols>
  <sheetData>
    <row r="3" spans="1:35" s="20" customFormat="1" ht="18" x14ac:dyDescent="0.25">
      <c r="A3" s="17"/>
      <c r="B3" s="114" t="s">
        <v>22</v>
      </c>
      <c r="D3" s="17"/>
      <c r="E3" s="430">
        <f>'Review Results'!F4</f>
        <v>0</v>
      </c>
      <c r="F3" s="430"/>
      <c r="G3" s="430"/>
      <c r="H3" s="430"/>
      <c r="I3" s="430"/>
      <c r="J3" s="430"/>
      <c r="K3" s="21"/>
      <c r="L3" s="21"/>
      <c r="M3" s="256" t="s">
        <v>23</v>
      </c>
      <c r="N3" s="22">
        <f>'Review Results'!F5</f>
        <v>0</v>
      </c>
      <c r="P3"/>
      <c r="Q3"/>
      <c r="R3"/>
      <c r="S3"/>
      <c r="T3"/>
      <c r="U3"/>
      <c r="V3"/>
      <c r="W3"/>
      <c r="X3"/>
      <c r="Y3"/>
      <c r="Z3"/>
      <c r="AA3"/>
      <c r="AB3"/>
      <c r="AC3"/>
      <c r="AD3"/>
      <c r="AE3"/>
      <c r="AF3"/>
      <c r="AG3"/>
    </row>
    <row r="4" spans="1:35" s="20" customFormat="1" x14ac:dyDescent="0.25">
      <c r="A4" s="17"/>
      <c r="C4" s="19"/>
      <c r="D4" s="19"/>
      <c r="E4" s="19"/>
      <c r="F4" s="19"/>
      <c r="G4" s="19"/>
      <c r="K4" s="39"/>
      <c r="L4" s="352"/>
      <c r="M4" s="352"/>
    </row>
    <row r="5" spans="1:35" s="20" customFormat="1" x14ac:dyDescent="0.25">
      <c r="A5" s="17"/>
      <c r="B5" s="352" t="s">
        <v>24</v>
      </c>
      <c r="C5" s="352"/>
      <c r="E5" s="404" t="s">
        <v>364</v>
      </c>
      <c r="F5" s="405"/>
      <c r="G5" s="405"/>
      <c r="H5" s="254"/>
    </row>
    <row r="6" spans="1:35" x14ac:dyDescent="0.25">
      <c r="B6" s="414">
        <f>'Review Results'!K3</f>
        <v>0</v>
      </c>
      <c r="C6" s="414"/>
      <c r="E6" s="259">
        <f>'Review Results'!K4</f>
        <v>0</v>
      </c>
      <c r="F6" s="24" t="s">
        <v>26</v>
      </c>
      <c r="G6" s="23">
        <f>'Review Results'!K5</f>
        <v>0</v>
      </c>
    </row>
    <row r="7" spans="1:35" x14ac:dyDescent="0.25">
      <c r="B7" s="257"/>
      <c r="C7" s="257"/>
      <c r="E7" s="255"/>
      <c r="F7" s="24"/>
      <c r="G7" s="258"/>
    </row>
    <row r="8" spans="1:35" x14ac:dyDescent="0.25">
      <c r="B8" s="257"/>
      <c r="C8" s="257"/>
      <c r="E8" s="255"/>
      <c r="F8" s="24"/>
      <c r="G8" s="258"/>
    </row>
    <row r="9" spans="1:35" ht="15.75" x14ac:dyDescent="0.25">
      <c r="A9" s="30" t="s">
        <v>52</v>
      </c>
      <c r="B9" s="451" t="s">
        <v>61</v>
      </c>
      <c r="C9" s="451"/>
      <c r="D9" s="451"/>
      <c r="E9" s="451"/>
      <c r="F9" s="451"/>
      <c r="G9" s="451"/>
      <c r="H9" s="451"/>
      <c r="I9" s="451"/>
      <c r="J9" s="451"/>
      <c r="K9" s="451"/>
      <c r="L9" s="451"/>
      <c r="M9" s="452"/>
      <c r="N9" s="209">
        <v>1</v>
      </c>
      <c r="O9" s="31"/>
      <c r="P9" s="209">
        <v>2</v>
      </c>
      <c r="Q9" s="31"/>
      <c r="R9" s="209">
        <v>3</v>
      </c>
      <c r="S9" s="31"/>
      <c r="T9" s="209">
        <v>4</v>
      </c>
      <c r="U9" s="31"/>
      <c r="V9" s="209">
        <v>5</v>
      </c>
      <c r="W9" s="31"/>
      <c r="X9" s="209">
        <v>6</v>
      </c>
      <c r="Y9" s="31"/>
      <c r="Z9" s="209">
        <v>7</v>
      </c>
      <c r="AA9" s="31"/>
      <c r="AB9" s="209">
        <v>8</v>
      </c>
      <c r="AC9" s="31"/>
      <c r="AD9" s="209">
        <v>9</v>
      </c>
      <c r="AE9" s="31"/>
      <c r="AF9" s="209">
        <v>10</v>
      </c>
      <c r="AG9" s="31"/>
      <c r="AH9" s="25"/>
      <c r="AI9" s="25"/>
    </row>
    <row r="10" spans="1:35" ht="42.75" customHeight="1" x14ac:dyDescent="0.25">
      <c r="A10" s="41">
        <v>1</v>
      </c>
      <c r="B10" s="453" t="s">
        <v>392</v>
      </c>
      <c r="C10" s="449"/>
      <c r="D10" s="449"/>
      <c r="E10" s="449"/>
      <c r="F10" s="449"/>
      <c r="G10" s="449"/>
      <c r="H10" s="449"/>
      <c r="I10" s="449"/>
      <c r="J10" s="449"/>
      <c r="K10" s="449"/>
      <c r="L10" s="449"/>
      <c r="M10" s="450"/>
      <c r="N10" s="27"/>
      <c r="O10" s="28" t="str">
        <f t="shared" ref="O10:O18" si="0">IF(N10="","",IF(N10="Yes","Pass",IF(N10="No","Fail","N/A")))</f>
        <v/>
      </c>
      <c r="P10" s="27"/>
      <c r="Q10" s="28" t="str">
        <f t="shared" ref="Q10:Q21" si="1">IF(P10="","",IF(P10="Yes","Pass",IF(P10="No","Fail","NA")))</f>
        <v/>
      </c>
      <c r="R10" s="27"/>
      <c r="S10" s="28" t="str">
        <f>IF(R10="","",IF(R10="Yes","Pass",IF(R10="No","Fail","NA")))</f>
        <v/>
      </c>
      <c r="T10" s="27"/>
      <c r="U10" s="28" t="str">
        <f t="shared" ref="U10:U21" si="2">IF(T10="","",IF(T10="Yes","Pass",IF(T10="No","Fail","NA")))</f>
        <v/>
      </c>
      <c r="V10" s="27"/>
      <c r="W10" s="28" t="str">
        <f t="shared" ref="W10:W21" si="3">IF(V10="","",IF(V10="Yes","Pass",IF(V10="No","Fail","NA")))</f>
        <v/>
      </c>
      <c r="X10" s="27"/>
      <c r="Y10" s="28" t="str">
        <f t="shared" ref="Y10:Y21" si="4">IF(X10="","",IF(X10="Yes","Pass",IF(X10="No","Fail","NA")))</f>
        <v/>
      </c>
      <c r="Z10" s="27"/>
      <c r="AA10" s="28" t="str">
        <f t="shared" ref="AA10:AA21" si="5">IF(Z10="","",IF(Z10="Yes","Pass",IF(Z10="No","Fail","NA")))</f>
        <v/>
      </c>
      <c r="AB10" s="27"/>
      <c r="AC10" s="28" t="str">
        <f t="shared" ref="AC10:AC21" si="6">IF(AB10="","",IF(AB10="Yes","Pass",IF(AB10="No","Fail","NA")))</f>
        <v/>
      </c>
      <c r="AD10" s="27"/>
      <c r="AE10" s="28" t="str">
        <f t="shared" ref="AE10:AE21" si="7">IF(AD10="","",IF(AD10="Yes","Pass",IF(AD10="No","Fail","NA")))</f>
        <v/>
      </c>
      <c r="AF10" s="27"/>
      <c r="AG10" s="28" t="str">
        <f t="shared" ref="AG10:AG21" si="8">IF(AF10="","",IF(AF10="Yes","Pass",IF(AF10="No","Fail","NA")))</f>
        <v/>
      </c>
      <c r="AH10" s="25"/>
      <c r="AI10" s="25"/>
    </row>
    <row r="11" spans="1:35" ht="92.25" customHeight="1" x14ac:dyDescent="0.25">
      <c r="A11" s="166">
        <v>2</v>
      </c>
      <c r="B11" s="454" t="s">
        <v>408</v>
      </c>
      <c r="C11" s="455"/>
      <c r="D11" s="455"/>
      <c r="E11" s="455"/>
      <c r="F11" s="455"/>
      <c r="G11" s="455"/>
      <c r="H11" s="455"/>
      <c r="I11" s="455"/>
      <c r="J11" s="455"/>
      <c r="K11" s="455"/>
      <c r="L11" s="455"/>
      <c r="M11" s="456"/>
      <c r="N11" s="27"/>
      <c r="O11" s="28" t="str">
        <f t="shared" si="0"/>
        <v/>
      </c>
      <c r="P11" s="27"/>
      <c r="Q11" s="28" t="str">
        <f t="shared" si="1"/>
        <v/>
      </c>
      <c r="R11" s="27"/>
      <c r="S11" s="28" t="str">
        <f>IF(R11="","",IF(R11="Yes","Pass",IF(R11="No","Fail","NA")))</f>
        <v/>
      </c>
      <c r="T11" s="27"/>
      <c r="U11" s="28" t="str">
        <f t="shared" si="2"/>
        <v/>
      </c>
      <c r="V11" s="27"/>
      <c r="W11" s="28" t="str">
        <f t="shared" si="3"/>
        <v/>
      </c>
      <c r="X11" s="27"/>
      <c r="Y11" s="28" t="str">
        <f t="shared" si="4"/>
        <v/>
      </c>
      <c r="Z11" s="27"/>
      <c r="AA11" s="28" t="str">
        <f t="shared" si="5"/>
        <v/>
      </c>
      <c r="AB11" s="27"/>
      <c r="AC11" s="28" t="str">
        <f t="shared" si="6"/>
        <v/>
      </c>
      <c r="AD11" s="27"/>
      <c r="AE11" s="28" t="str">
        <f t="shared" si="7"/>
        <v/>
      </c>
      <c r="AF11" s="27"/>
      <c r="AG11" s="28" t="str">
        <f t="shared" si="8"/>
        <v/>
      </c>
      <c r="AH11" s="25"/>
      <c r="AI11" s="25"/>
    </row>
    <row r="12" spans="1:35" ht="39" customHeight="1" x14ac:dyDescent="0.25">
      <c r="A12" s="41">
        <v>3</v>
      </c>
      <c r="B12" s="445" t="s">
        <v>409</v>
      </c>
      <c r="C12" s="457"/>
      <c r="D12" s="457"/>
      <c r="E12" s="457"/>
      <c r="F12" s="457"/>
      <c r="G12" s="457"/>
      <c r="H12" s="457"/>
      <c r="I12" s="457"/>
      <c r="J12" s="457"/>
      <c r="K12" s="457"/>
      <c r="L12" s="457"/>
      <c r="M12" s="458"/>
      <c r="N12" s="27"/>
      <c r="O12" s="28" t="str">
        <f t="shared" si="0"/>
        <v/>
      </c>
      <c r="P12" s="27"/>
      <c r="Q12" s="28" t="str">
        <f t="shared" si="1"/>
        <v/>
      </c>
      <c r="R12" s="27"/>
      <c r="S12" s="28" t="str">
        <f t="shared" ref="S12:S21" si="9">IF(R12="","",IF(R12="Yes","Pass",IF(R12="No","Fail","NA")))</f>
        <v/>
      </c>
      <c r="T12" s="27"/>
      <c r="U12" s="28" t="str">
        <f t="shared" si="2"/>
        <v/>
      </c>
      <c r="V12" s="27"/>
      <c r="W12" s="28" t="str">
        <f t="shared" si="3"/>
        <v/>
      </c>
      <c r="X12" s="27"/>
      <c r="Y12" s="28" t="str">
        <f t="shared" si="4"/>
        <v/>
      </c>
      <c r="Z12" s="27"/>
      <c r="AA12" s="28" t="str">
        <f t="shared" si="5"/>
        <v/>
      </c>
      <c r="AB12" s="27"/>
      <c r="AC12" s="28" t="str">
        <f t="shared" si="6"/>
        <v/>
      </c>
      <c r="AD12" s="27"/>
      <c r="AE12" s="28" t="str">
        <f t="shared" si="7"/>
        <v/>
      </c>
      <c r="AF12" s="27"/>
      <c r="AG12" s="28" t="str">
        <f t="shared" si="8"/>
        <v/>
      </c>
      <c r="AH12" s="25"/>
      <c r="AI12" s="25"/>
    </row>
    <row r="13" spans="1:35" ht="41.25" customHeight="1" x14ac:dyDescent="0.25">
      <c r="A13" s="41">
        <v>4</v>
      </c>
      <c r="B13" s="445" t="s">
        <v>393</v>
      </c>
      <c r="C13" s="446"/>
      <c r="D13" s="446"/>
      <c r="E13" s="446"/>
      <c r="F13" s="446"/>
      <c r="G13" s="446"/>
      <c r="H13" s="446"/>
      <c r="I13" s="446"/>
      <c r="J13" s="446"/>
      <c r="K13" s="446"/>
      <c r="L13" s="446"/>
      <c r="M13" s="447"/>
      <c r="N13" s="27"/>
      <c r="O13" s="28" t="str">
        <f>IF(N13="","",IF(N13="Yes","Pass",IF(N13="No","Fail","NA")))</f>
        <v/>
      </c>
      <c r="P13" s="27"/>
      <c r="Q13" s="28" t="str">
        <f t="shared" si="1"/>
        <v/>
      </c>
      <c r="R13" s="27"/>
      <c r="S13" s="28" t="str">
        <f t="shared" si="9"/>
        <v/>
      </c>
      <c r="T13" s="27"/>
      <c r="U13" s="28" t="str">
        <f t="shared" si="2"/>
        <v/>
      </c>
      <c r="V13" s="27"/>
      <c r="W13" s="28" t="str">
        <f t="shared" si="3"/>
        <v/>
      </c>
      <c r="X13" s="27"/>
      <c r="Y13" s="28" t="str">
        <f t="shared" si="4"/>
        <v/>
      </c>
      <c r="Z13" s="27"/>
      <c r="AA13" s="28" t="str">
        <f t="shared" si="5"/>
        <v/>
      </c>
      <c r="AB13" s="27"/>
      <c r="AC13" s="28" t="str">
        <f t="shared" si="6"/>
        <v/>
      </c>
      <c r="AD13" s="27"/>
      <c r="AE13" s="28" t="str">
        <f t="shared" si="7"/>
        <v/>
      </c>
      <c r="AF13" s="27"/>
      <c r="AG13" s="28" t="str">
        <f t="shared" si="8"/>
        <v/>
      </c>
      <c r="AH13" s="25"/>
      <c r="AI13" s="25"/>
    </row>
    <row r="14" spans="1:35" ht="39" customHeight="1" x14ac:dyDescent="0.25">
      <c r="A14" s="41">
        <v>5</v>
      </c>
      <c r="B14" s="445" t="s">
        <v>394</v>
      </c>
      <c r="C14" s="446"/>
      <c r="D14" s="446"/>
      <c r="E14" s="446"/>
      <c r="F14" s="446"/>
      <c r="G14" s="446"/>
      <c r="H14" s="446"/>
      <c r="I14" s="446"/>
      <c r="J14" s="446"/>
      <c r="K14" s="446"/>
      <c r="L14" s="446"/>
      <c r="M14" s="447"/>
      <c r="N14" s="27"/>
      <c r="O14" s="28" t="str">
        <f t="shared" si="0"/>
        <v/>
      </c>
      <c r="P14" s="27"/>
      <c r="Q14" s="28" t="str">
        <f t="shared" si="1"/>
        <v/>
      </c>
      <c r="R14" s="27"/>
      <c r="S14" s="28" t="str">
        <f t="shared" si="9"/>
        <v/>
      </c>
      <c r="T14" s="27"/>
      <c r="U14" s="28" t="str">
        <f t="shared" si="2"/>
        <v/>
      </c>
      <c r="V14" s="27"/>
      <c r="W14" s="28" t="str">
        <f t="shared" si="3"/>
        <v/>
      </c>
      <c r="X14" s="27"/>
      <c r="Y14" s="28" t="str">
        <f t="shared" si="4"/>
        <v/>
      </c>
      <c r="Z14" s="27"/>
      <c r="AA14" s="28" t="str">
        <f t="shared" si="5"/>
        <v/>
      </c>
      <c r="AB14" s="27"/>
      <c r="AC14" s="28" t="str">
        <f t="shared" si="6"/>
        <v/>
      </c>
      <c r="AD14" s="27"/>
      <c r="AE14" s="28" t="str">
        <f t="shared" si="7"/>
        <v/>
      </c>
      <c r="AF14" s="27"/>
      <c r="AG14" s="28" t="str">
        <f t="shared" si="8"/>
        <v/>
      </c>
      <c r="AH14" s="25"/>
      <c r="AI14" s="25"/>
    </row>
    <row r="15" spans="1:35" ht="42.75" customHeight="1" x14ac:dyDescent="0.25">
      <c r="A15" s="41">
        <v>6</v>
      </c>
      <c r="B15" s="445" t="s">
        <v>395</v>
      </c>
      <c r="C15" s="446"/>
      <c r="D15" s="446"/>
      <c r="E15" s="446"/>
      <c r="F15" s="446"/>
      <c r="G15" s="446"/>
      <c r="H15" s="446"/>
      <c r="I15" s="446"/>
      <c r="J15" s="446"/>
      <c r="K15" s="446"/>
      <c r="L15" s="446"/>
      <c r="M15" s="447"/>
      <c r="N15" s="27"/>
      <c r="O15" s="28" t="str">
        <f t="shared" si="0"/>
        <v/>
      </c>
      <c r="P15" s="27"/>
      <c r="Q15" s="28" t="str">
        <f t="shared" si="1"/>
        <v/>
      </c>
      <c r="R15" s="27"/>
      <c r="S15" s="28" t="str">
        <f t="shared" si="9"/>
        <v/>
      </c>
      <c r="T15" s="27"/>
      <c r="U15" s="28" t="str">
        <f t="shared" si="2"/>
        <v/>
      </c>
      <c r="V15" s="27"/>
      <c r="W15" s="28" t="str">
        <f t="shared" si="3"/>
        <v/>
      </c>
      <c r="X15" s="27"/>
      <c r="Y15" s="28" t="str">
        <f t="shared" si="4"/>
        <v/>
      </c>
      <c r="Z15" s="27"/>
      <c r="AA15" s="28" t="str">
        <f t="shared" si="5"/>
        <v/>
      </c>
      <c r="AB15" s="27"/>
      <c r="AC15" s="28" t="str">
        <f t="shared" si="6"/>
        <v/>
      </c>
      <c r="AD15" s="27"/>
      <c r="AE15" s="28" t="str">
        <f t="shared" si="7"/>
        <v/>
      </c>
      <c r="AF15" s="27"/>
      <c r="AG15" s="28" t="str">
        <f t="shared" si="8"/>
        <v/>
      </c>
      <c r="AH15" s="25"/>
      <c r="AI15" s="25"/>
    </row>
    <row r="16" spans="1:35" ht="28.5" customHeight="1" x14ac:dyDescent="0.25">
      <c r="A16" s="41">
        <v>7</v>
      </c>
      <c r="B16" s="445" t="s">
        <v>396</v>
      </c>
      <c r="C16" s="446"/>
      <c r="D16" s="446"/>
      <c r="E16" s="446"/>
      <c r="F16" s="446"/>
      <c r="G16" s="446"/>
      <c r="H16" s="446"/>
      <c r="I16" s="446"/>
      <c r="J16" s="446"/>
      <c r="K16" s="446"/>
      <c r="L16" s="446"/>
      <c r="M16" s="447"/>
      <c r="N16" s="27"/>
      <c r="O16" s="28" t="str">
        <f t="shared" si="0"/>
        <v/>
      </c>
      <c r="P16" s="27"/>
      <c r="Q16" s="28" t="str">
        <f t="shared" si="1"/>
        <v/>
      </c>
      <c r="R16" s="27"/>
      <c r="S16" s="28" t="str">
        <f t="shared" si="9"/>
        <v/>
      </c>
      <c r="T16" s="27"/>
      <c r="U16" s="28" t="str">
        <f t="shared" si="2"/>
        <v/>
      </c>
      <c r="V16" s="27"/>
      <c r="W16" s="28" t="str">
        <f t="shared" si="3"/>
        <v/>
      </c>
      <c r="X16" s="27"/>
      <c r="Y16" s="28" t="str">
        <f t="shared" si="4"/>
        <v/>
      </c>
      <c r="Z16" s="27"/>
      <c r="AA16" s="28" t="str">
        <f t="shared" si="5"/>
        <v/>
      </c>
      <c r="AB16" s="27"/>
      <c r="AC16" s="28" t="str">
        <f t="shared" si="6"/>
        <v/>
      </c>
      <c r="AD16" s="27"/>
      <c r="AE16" s="28" t="str">
        <f t="shared" si="7"/>
        <v/>
      </c>
      <c r="AF16" s="27"/>
      <c r="AG16" s="28" t="str">
        <f t="shared" si="8"/>
        <v/>
      </c>
      <c r="AH16" s="25"/>
      <c r="AI16" s="25"/>
    </row>
    <row r="17" spans="1:35" ht="54" customHeight="1" x14ac:dyDescent="0.25">
      <c r="A17" s="166">
        <v>8</v>
      </c>
      <c r="B17" s="445" t="s">
        <v>397</v>
      </c>
      <c r="C17" s="446"/>
      <c r="D17" s="446"/>
      <c r="E17" s="446"/>
      <c r="F17" s="446"/>
      <c r="G17" s="446"/>
      <c r="H17" s="446"/>
      <c r="I17" s="446"/>
      <c r="J17" s="446"/>
      <c r="K17" s="446"/>
      <c r="L17" s="446"/>
      <c r="M17" s="447"/>
      <c r="N17" s="27"/>
      <c r="O17" s="28" t="str">
        <f t="shared" si="0"/>
        <v/>
      </c>
      <c r="P17" s="27"/>
      <c r="Q17" s="28" t="str">
        <f t="shared" si="1"/>
        <v/>
      </c>
      <c r="R17" s="27"/>
      <c r="S17" s="28" t="str">
        <f t="shared" si="9"/>
        <v/>
      </c>
      <c r="T17" s="27"/>
      <c r="U17" s="28" t="str">
        <f t="shared" si="2"/>
        <v/>
      </c>
      <c r="V17" s="27"/>
      <c r="W17" s="28" t="str">
        <f t="shared" si="3"/>
        <v/>
      </c>
      <c r="X17" s="27"/>
      <c r="Y17" s="28" t="str">
        <f t="shared" si="4"/>
        <v/>
      </c>
      <c r="Z17" s="27"/>
      <c r="AA17" s="28" t="str">
        <f t="shared" si="5"/>
        <v/>
      </c>
      <c r="AB17" s="27"/>
      <c r="AC17" s="28" t="str">
        <f t="shared" si="6"/>
        <v/>
      </c>
      <c r="AD17" s="27"/>
      <c r="AE17" s="28" t="str">
        <f t="shared" si="7"/>
        <v/>
      </c>
      <c r="AF17" s="27"/>
      <c r="AG17" s="28" t="str">
        <f t="shared" si="8"/>
        <v/>
      </c>
      <c r="AH17" s="25"/>
      <c r="AI17" s="25"/>
    </row>
    <row r="18" spans="1:35" ht="66.75" customHeight="1" x14ac:dyDescent="0.25">
      <c r="A18" s="166">
        <v>9</v>
      </c>
      <c r="B18" s="445" t="s">
        <v>398</v>
      </c>
      <c r="C18" s="446"/>
      <c r="D18" s="446"/>
      <c r="E18" s="446"/>
      <c r="F18" s="446"/>
      <c r="G18" s="446"/>
      <c r="H18" s="446"/>
      <c r="I18" s="446"/>
      <c r="J18" s="446"/>
      <c r="K18" s="446"/>
      <c r="L18" s="446"/>
      <c r="M18" s="447"/>
      <c r="N18" s="27"/>
      <c r="O18" s="28" t="str">
        <f t="shared" si="0"/>
        <v/>
      </c>
      <c r="P18" s="27"/>
      <c r="Q18" s="28" t="str">
        <f t="shared" si="1"/>
        <v/>
      </c>
      <c r="R18" s="27"/>
      <c r="S18" s="28" t="str">
        <f t="shared" si="9"/>
        <v/>
      </c>
      <c r="T18" s="27"/>
      <c r="U18" s="28" t="str">
        <f t="shared" si="2"/>
        <v/>
      </c>
      <c r="V18" s="27"/>
      <c r="W18" s="28" t="str">
        <f t="shared" si="3"/>
        <v/>
      </c>
      <c r="X18" s="27"/>
      <c r="Y18" s="28" t="str">
        <f t="shared" si="4"/>
        <v/>
      </c>
      <c r="Z18" s="27"/>
      <c r="AA18" s="28" t="str">
        <f t="shared" si="5"/>
        <v/>
      </c>
      <c r="AB18" s="27"/>
      <c r="AC18" s="28" t="str">
        <f t="shared" si="6"/>
        <v/>
      </c>
      <c r="AD18" s="27"/>
      <c r="AE18" s="28" t="str">
        <f t="shared" si="7"/>
        <v/>
      </c>
      <c r="AF18" s="27"/>
      <c r="AG18" s="28" t="str">
        <f t="shared" si="8"/>
        <v/>
      </c>
      <c r="AH18" s="25"/>
      <c r="AI18" s="25"/>
    </row>
    <row r="19" spans="1:35" ht="47.25" customHeight="1" x14ac:dyDescent="0.25">
      <c r="A19" s="166">
        <v>10</v>
      </c>
      <c r="B19" s="445" t="s">
        <v>314</v>
      </c>
      <c r="C19" s="446"/>
      <c r="D19" s="446"/>
      <c r="E19" s="446"/>
      <c r="F19" s="446"/>
      <c r="G19" s="446"/>
      <c r="H19" s="446"/>
      <c r="I19" s="446"/>
      <c r="J19" s="446"/>
      <c r="K19" s="446"/>
      <c r="L19" s="446"/>
      <c r="M19" s="447"/>
      <c r="N19" s="27"/>
      <c r="O19" s="28" t="str">
        <f>IF(N19="","",IF(N19="Yes","Pass",IF(N19="No","Fail","NA")))</f>
        <v/>
      </c>
      <c r="P19" s="27"/>
      <c r="Q19" s="28" t="str">
        <f t="shared" si="1"/>
        <v/>
      </c>
      <c r="R19" s="27"/>
      <c r="S19" s="28" t="str">
        <f t="shared" si="9"/>
        <v/>
      </c>
      <c r="T19" s="27"/>
      <c r="U19" s="28" t="str">
        <f t="shared" si="2"/>
        <v/>
      </c>
      <c r="V19" s="27"/>
      <c r="W19" s="28" t="str">
        <f t="shared" si="3"/>
        <v/>
      </c>
      <c r="X19" s="27"/>
      <c r="Y19" s="28" t="str">
        <f t="shared" si="4"/>
        <v/>
      </c>
      <c r="Z19" s="27"/>
      <c r="AA19" s="28" t="str">
        <f t="shared" si="5"/>
        <v/>
      </c>
      <c r="AB19" s="27"/>
      <c r="AC19" s="28" t="str">
        <f t="shared" si="6"/>
        <v/>
      </c>
      <c r="AD19" s="27"/>
      <c r="AE19" s="28" t="str">
        <f t="shared" si="7"/>
        <v/>
      </c>
      <c r="AF19" s="27"/>
      <c r="AG19" s="28" t="str">
        <f t="shared" si="8"/>
        <v/>
      </c>
      <c r="AH19" s="25"/>
      <c r="AI19" s="25"/>
    </row>
    <row r="20" spans="1:35" ht="51.75" customHeight="1" x14ac:dyDescent="0.25">
      <c r="A20" s="166">
        <v>11</v>
      </c>
      <c r="B20" s="448" t="s">
        <v>315</v>
      </c>
      <c r="C20" s="449"/>
      <c r="D20" s="449"/>
      <c r="E20" s="449"/>
      <c r="F20" s="449"/>
      <c r="G20" s="449"/>
      <c r="H20" s="449"/>
      <c r="I20" s="449"/>
      <c r="J20" s="449"/>
      <c r="K20" s="449"/>
      <c r="L20" s="449"/>
      <c r="M20" s="450"/>
      <c r="N20" s="27"/>
      <c r="O20" s="28" t="str">
        <f>IF(N20="","",IF(N20="Yes","Pass",IF(N20="No","Fail","NA")))</f>
        <v/>
      </c>
      <c r="P20" s="27"/>
      <c r="Q20" s="28" t="str">
        <f t="shared" ref="Q20" si="10">IF(P20="","",IF(P20="Yes","Pass",IF(P20="No","Fail","NA")))</f>
        <v/>
      </c>
      <c r="R20" s="27"/>
      <c r="S20" s="28" t="str">
        <f t="shared" ref="S20" si="11">IF(R20="","",IF(R20="Yes","Pass",IF(R20="No","Fail","NA")))</f>
        <v/>
      </c>
      <c r="T20" s="27"/>
      <c r="U20" s="28" t="str">
        <f t="shared" ref="U20" si="12">IF(T20="","",IF(T20="Yes","Pass",IF(T20="No","Fail","NA")))</f>
        <v/>
      </c>
      <c r="V20" s="27"/>
      <c r="W20" s="28" t="str">
        <f t="shared" ref="W20" si="13">IF(V20="","",IF(V20="Yes","Pass",IF(V20="No","Fail","NA")))</f>
        <v/>
      </c>
      <c r="X20" s="27"/>
      <c r="Y20" s="28" t="str">
        <f t="shared" ref="Y20" si="14">IF(X20="","",IF(X20="Yes","Pass",IF(X20="No","Fail","NA")))</f>
        <v/>
      </c>
      <c r="Z20" s="27"/>
      <c r="AA20" s="28" t="str">
        <f t="shared" ref="AA20" si="15">IF(Z20="","",IF(Z20="Yes","Pass",IF(Z20="No","Fail","NA")))</f>
        <v/>
      </c>
      <c r="AB20" s="27"/>
      <c r="AC20" s="28" t="str">
        <f t="shared" ref="AC20" si="16">IF(AB20="","",IF(AB20="Yes","Pass",IF(AB20="No","Fail","NA")))</f>
        <v/>
      </c>
      <c r="AD20" s="27"/>
      <c r="AE20" s="28" t="str">
        <f t="shared" ref="AE20" si="17">IF(AD20="","",IF(AD20="Yes","Pass",IF(AD20="No","Fail","NA")))</f>
        <v/>
      </c>
      <c r="AF20" s="27"/>
      <c r="AG20" s="28" t="str">
        <f t="shared" ref="AG20" si="18">IF(AF20="","",IF(AF20="Yes","Pass",IF(AF20="No","Fail","NA")))</f>
        <v/>
      </c>
      <c r="AH20" s="25"/>
      <c r="AI20" s="25"/>
    </row>
    <row r="21" spans="1:35" ht="51.75" customHeight="1" x14ac:dyDescent="0.25">
      <c r="A21" s="166">
        <v>12</v>
      </c>
      <c r="B21" s="448" t="s">
        <v>405</v>
      </c>
      <c r="C21" s="449"/>
      <c r="D21" s="449"/>
      <c r="E21" s="449"/>
      <c r="F21" s="449"/>
      <c r="G21" s="449"/>
      <c r="H21" s="449"/>
      <c r="I21" s="449"/>
      <c r="J21" s="449"/>
      <c r="K21" s="449"/>
      <c r="L21" s="449"/>
      <c r="M21" s="450"/>
      <c r="N21" s="27"/>
      <c r="O21" s="28" t="str">
        <f>IF(N21="","",IF(N21="Yes","Pass",IF(N21="No","Fail","NA")))</f>
        <v/>
      </c>
      <c r="P21" s="27"/>
      <c r="Q21" s="28" t="str">
        <f t="shared" si="1"/>
        <v/>
      </c>
      <c r="R21" s="27"/>
      <c r="S21" s="28" t="str">
        <f t="shared" si="9"/>
        <v/>
      </c>
      <c r="T21" s="27"/>
      <c r="U21" s="28" t="str">
        <f t="shared" si="2"/>
        <v/>
      </c>
      <c r="V21" s="27"/>
      <c r="W21" s="28" t="str">
        <f t="shared" si="3"/>
        <v/>
      </c>
      <c r="X21" s="27"/>
      <c r="Y21" s="28" t="str">
        <f t="shared" si="4"/>
        <v/>
      </c>
      <c r="Z21" s="27"/>
      <c r="AA21" s="28" t="str">
        <f t="shared" si="5"/>
        <v/>
      </c>
      <c r="AB21" s="27"/>
      <c r="AC21" s="28" t="str">
        <f t="shared" si="6"/>
        <v/>
      </c>
      <c r="AD21" s="27"/>
      <c r="AE21" s="28" t="str">
        <f t="shared" si="7"/>
        <v/>
      </c>
      <c r="AF21" s="27"/>
      <c r="AG21" s="28" t="str">
        <f t="shared" si="8"/>
        <v/>
      </c>
      <c r="AH21" s="25"/>
      <c r="AI21" s="25"/>
    </row>
    <row r="22" spans="1:35" ht="42" customHeight="1" x14ac:dyDescent="0.25">
      <c r="A22" s="443" t="s">
        <v>62</v>
      </c>
      <c r="B22" s="444"/>
      <c r="C22" s="444"/>
      <c r="D22" s="444"/>
      <c r="E22" s="444"/>
      <c r="F22" s="444"/>
      <c r="G22" s="444"/>
      <c r="H22" s="444"/>
      <c r="I22" s="444"/>
      <c r="J22" s="444"/>
      <c r="K22" s="444"/>
      <c r="L22" s="444"/>
      <c r="M22" s="444"/>
    </row>
  </sheetData>
  <mergeCells count="19">
    <mergeCell ref="B9:M9"/>
    <mergeCell ref="B10:M10"/>
    <mergeCell ref="B11:M11"/>
    <mergeCell ref="B12:M12"/>
    <mergeCell ref="E3:J3"/>
    <mergeCell ref="L4:M4"/>
    <mergeCell ref="B5:C5"/>
    <mergeCell ref="E5:G5"/>
    <mergeCell ref="B6:C6"/>
    <mergeCell ref="A22:M22"/>
    <mergeCell ref="B16:M16"/>
    <mergeCell ref="B13:M13"/>
    <mergeCell ref="B14:M14"/>
    <mergeCell ref="B15:M15"/>
    <mergeCell ref="B17:M17"/>
    <mergeCell ref="B18:M18"/>
    <mergeCell ref="B19:M19"/>
    <mergeCell ref="B21:M21"/>
    <mergeCell ref="B20:M20"/>
  </mergeCells>
  <conditionalFormatting sqref="O10:O21">
    <cfRule type="containsText" dxfId="98" priority="17" operator="containsText" text="Fail">
      <formula>NOT(ISERROR(SEARCH("Fail",O10)))</formula>
    </cfRule>
  </conditionalFormatting>
  <conditionalFormatting sqref="Q10:Q21">
    <cfRule type="containsText" dxfId="97" priority="16" operator="containsText" text="Fail">
      <formula>NOT(ISERROR(SEARCH("Fail",Q10)))</formula>
    </cfRule>
  </conditionalFormatting>
  <conditionalFormatting sqref="S10:S21">
    <cfRule type="containsText" dxfId="96" priority="15" operator="containsText" text="Fail">
      <formula>NOT(ISERROR(SEARCH("Fail",S10)))</formula>
    </cfRule>
  </conditionalFormatting>
  <conditionalFormatting sqref="U10:U21">
    <cfRule type="containsText" dxfId="95" priority="7" operator="containsText" text="Fail">
      <formula>NOT(ISERROR(SEARCH("Fail",U10)))</formula>
    </cfRule>
  </conditionalFormatting>
  <conditionalFormatting sqref="W10:W21">
    <cfRule type="containsText" dxfId="94" priority="6" operator="containsText" text="Fail">
      <formula>NOT(ISERROR(SEARCH("Fail",W10)))</formula>
    </cfRule>
  </conditionalFormatting>
  <conditionalFormatting sqref="Y10:Y21">
    <cfRule type="containsText" dxfId="93" priority="5" operator="containsText" text="Fail">
      <formula>NOT(ISERROR(SEARCH("Fail",Y10)))</formula>
    </cfRule>
  </conditionalFormatting>
  <conditionalFormatting sqref="AA10:AA21">
    <cfRule type="containsText" dxfId="92" priority="4" operator="containsText" text="Fail">
      <formula>NOT(ISERROR(SEARCH("Fail",AA10)))</formula>
    </cfRule>
  </conditionalFormatting>
  <conditionalFormatting sqref="AC10:AC21">
    <cfRule type="containsText" dxfId="91" priority="3" operator="containsText" text="Fail">
      <formula>NOT(ISERROR(SEARCH("Fail",AC10)))</formula>
    </cfRule>
  </conditionalFormatting>
  <conditionalFormatting sqref="AE10:AE21">
    <cfRule type="containsText" dxfId="90" priority="2" operator="containsText" text="Fail">
      <formula>NOT(ISERROR(SEARCH("Fail",AE10)))</formula>
    </cfRule>
  </conditionalFormatting>
  <conditionalFormatting sqref="AG10:AG21">
    <cfRule type="containsText" dxfId="89" priority="1" operator="containsText" text="Fail">
      <formula>NOT(ISERROR(SEARCH("Fail",AG10)))</formula>
    </cfRule>
  </conditionalFormatting>
  <dataValidations count="1">
    <dataValidation type="list" showErrorMessage="1" errorTitle="Invalid Selection" error="Select either Yes, No, or N/A from the dropdown list. Click &quot;Cancel&quot; below, then update selection." sqref="X10:X21 Z10:Z21 AB10:AB21 AD10:AD21 AF10:AF21 V10:V21 T10:T21 R10:R21 P10:P21 N10:N21" xr:uid="{39B95D3F-6AEB-4AD0-9DAA-074BDE3DFB1E}">
      <formula1>"Yes,No,NA"</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72C6E-CB29-44FB-A676-2159CE636C6B}">
  <dimension ref="A2:DN14"/>
  <sheetViews>
    <sheetView workbookViewId="0">
      <selection activeCell="C19" sqref="C19"/>
    </sheetView>
  </sheetViews>
  <sheetFormatPr defaultRowHeight="15" x14ac:dyDescent="0.25"/>
  <cols>
    <col min="7" max="7" width="11.42578125" customWidth="1"/>
    <col min="12" max="12" width="10.7109375" customWidth="1"/>
    <col min="13" max="14" width="11.42578125" customWidth="1"/>
    <col min="15" max="15" width="12" hidden="1" customWidth="1"/>
    <col min="16" max="16" width="13.85546875" customWidth="1"/>
    <col min="17" max="17" width="9.140625" hidden="1" customWidth="1"/>
    <col min="19" max="19" width="0" hidden="1" customWidth="1"/>
    <col min="21" max="21" width="0" hidden="1" customWidth="1"/>
    <col min="23" max="23" width="0" hidden="1" customWidth="1"/>
    <col min="25" max="25" width="0" hidden="1" customWidth="1"/>
    <col min="27" max="27" width="0" hidden="1" customWidth="1"/>
    <col min="29" max="29" width="0" hidden="1" customWidth="1"/>
    <col min="31" max="31" width="0" hidden="1" customWidth="1"/>
    <col min="33" max="33" width="0" hidden="1" customWidth="1"/>
    <col min="35" max="35" width="0" hidden="1" customWidth="1"/>
    <col min="37" max="37" width="0" hidden="1" customWidth="1"/>
    <col min="39" max="39" width="0" hidden="1" customWidth="1"/>
    <col min="41" max="41" width="0" hidden="1" customWidth="1"/>
    <col min="43" max="43" width="0" hidden="1" customWidth="1"/>
    <col min="45" max="45" width="0" hidden="1" customWidth="1"/>
    <col min="47" max="47" width="0" hidden="1" customWidth="1"/>
    <col min="49" max="49" width="0" hidden="1" customWidth="1"/>
    <col min="51" max="51" width="0" hidden="1" customWidth="1"/>
    <col min="53" max="53" width="0" hidden="1" customWidth="1"/>
  </cols>
  <sheetData>
    <row r="2" spans="1:118" s="20" customFormat="1" ht="18" x14ac:dyDescent="0.25">
      <c r="A2" s="17"/>
      <c r="B2" s="114" t="s">
        <v>22</v>
      </c>
      <c r="D2" s="17"/>
      <c r="E2" s="430">
        <f>'Review Results'!F4</f>
        <v>0</v>
      </c>
      <c r="F2" s="430"/>
      <c r="G2" s="430"/>
      <c r="H2" s="430"/>
      <c r="I2" s="430"/>
      <c r="J2" s="430"/>
      <c r="K2" s="21"/>
      <c r="L2" s="21"/>
      <c r="M2" s="256" t="s">
        <v>23</v>
      </c>
      <c r="N2" s="22">
        <f>'Review Results'!F5</f>
        <v>0</v>
      </c>
    </row>
    <row r="3" spans="1:118" s="20" customFormat="1" x14ac:dyDescent="0.25">
      <c r="A3" s="17"/>
      <c r="C3" s="19"/>
      <c r="D3" s="19"/>
      <c r="E3" s="19"/>
      <c r="F3" s="19"/>
      <c r="G3" s="19"/>
      <c r="K3" s="39"/>
      <c r="L3" s="352"/>
      <c r="M3" s="352"/>
      <c r="N3" s="19"/>
    </row>
    <row r="4" spans="1:118" s="20" customFormat="1" x14ac:dyDescent="0.25">
      <c r="A4" s="17"/>
      <c r="B4" s="352" t="s">
        <v>24</v>
      </c>
      <c r="C4" s="352"/>
      <c r="E4" s="404" t="s">
        <v>364</v>
      </c>
      <c r="F4" s="405"/>
      <c r="G4" s="405"/>
      <c r="H4" s="254"/>
    </row>
    <row r="5" spans="1:118" ht="15.75" x14ac:dyDescent="0.25">
      <c r="B5" s="414">
        <f>'Review Results'!K3</f>
        <v>0</v>
      </c>
      <c r="C5" s="414"/>
      <c r="E5" s="260">
        <f>'Review Results'!K4</f>
        <v>0</v>
      </c>
      <c r="F5" s="24" t="s">
        <v>26</v>
      </c>
      <c r="G5" s="23">
        <f>'Review Results'!K5</f>
        <v>0</v>
      </c>
    </row>
    <row r="6" spans="1:118" s="20" customFormat="1" x14ac:dyDescent="0.25">
      <c r="A6" s="17"/>
      <c r="I6" s="257"/>
      <c r="J6" s="257"/>
      <c r="L6" s="24"/>
      <c r="M6" s="258"/>
      <c r="N6" s="258"/>
    </row>
    <row r="7" spans="1:118" s="20" customFormat="1" x14ac:dyDescent="0.25">
      <c r="A7" s="17"/>
      <c r="I7" s="257"/>
      <c r="J7" s="257"/>
      <c r="L7" s="24"/>
      <c r="M7" s="258"/>
      <c r="N7" s="258"/>
    </row>
    <row r="8" spans="1:118" ht="15.75" x14ac:dyDescent="0.25">
      <c r="A8" s="30" t="s">
        <v>52</v>
      </c>
      <c r="B8" s="451" t="s">
        <v>404</v>
      </c>
      <c r="C8" s="451"/>
      <c r="D8" s="451"/>
      <c r="E8" s="451"/>
      <c r="F8" s="451"/>
      <c r="G8" s="451"/>
      <c r="H8" s="451"/>
      <c r="I8" s="451"/>
      <c r="J8" s="451"/>
      <c r="K8" s="451"/>
      <c r="L8" s="451"/>
      <c r="M8" s="452"/>
      <c r="N8" s="209" t="s">
        <v>400</v>
      </c>
      <c r="O8" s="31"/>
      <c r="P8" s="209" t="s">
        <v>400</v>
      </c>
      <c r="Q8" s="31"/>
      <c r="R8" s="209" t="s">
        <v>400</v>
      </c>
      <c r="S8" s="31"/>
      <c r="T8" s="209" t="s">
        <v>400</v>
      </c>
      <c r="U8" s="31"/>
      <c r="V8" s="209" t="s">
        <v>400</v>
      </c>
      <c r="W8" s="31"/>
      <c r="X8" s="209" t="s">
        <v>400</v>
      </c>
      <c r="Y8" s="31"/>
      <c r="Z8" s="209" t="s">
        <v>400</v>
      </c>
      <c r="AA8" s="31"/>
      <c r="AB8" s="209" t="s">
        <v>400</v>
      </c>
      <c r="AC8" s="31"/>
      <c r="AD8" s="209" t="s">
        <v>400</v>
      </c>
      <c r="AE8" s="31"/>
      <c r="AF8" s="209" t="s">
        <v>400</v>
      </c>
      <c r="AG8" s="31"/>
      <c r="AH8" s="209" t="s">
        <v>400</v>
      </c>
      <c r="AI8" s="31"/>
      <c r="AJ8" s="209" t="s">
        <v>400</v>
      </c>
      <c r="AK8" s="31"/>
      <c r="AL8" s="209" t="s">
        <v>400</v>
      </c>
      <c r="AM8" s="31"/>
      <c r="AN8" s="209" t="s">
        <v>400</v>
      </c>
      <c r="AO8" s="31"/>
      <c r="AP8" s="209" t="s">
        <v>400</v>
      </c>
      <c r="AQ8" s="31"/>
      <c r="AR8" s="209" t="s">
        <v>400</v>
      </c>
      <c r="AS8" s="31"/>
      <c r="AT8" s="209" t="s">
        <v>400</v>
      </c>
      <c r="AU8" s="31"/>
      <c r="AV8" s="209" t="s">
        <v>400</v>
      </c>
      <c r="AW8" s="31"/>
      <c r="AX8" s="209" t="s">
        <v>400</v>
      </c>
      <c r="AY8" s="31"/>
      <c r="AZ8" s="209" t="s">
        <v>400</v>
      </c>
      <c r="BA8" s="31"/>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row>
    <row r="9" spans="1:118" ht="32.25" customHeight="1" x14ac:dyDescent="0.25">
      <c r="A9" s="41">
        <v>1</v>
      </c>
      <c r="B9" s="457" t="s">
        <v>57</v>
      </c>
      <c r="C9" s="457"/>
      <c r="D9" s="457"/>
      <c r="E9" s="457"/>
      <c r="F9" s="457"/>
      <c r="G9" s="457"/>
      <c r="H9" s="457"/>
      <c r="I9" s="457"/>
      <c r="J9" s="457"/>
      <c r="K9" s="457"/>
      <c r="L9" s="457"/>
      <c r="M9" s="461"/>
      <c r="N9" s="27"/>
      <c r="O9" s="28" t="str">
        <f t="shared" ref="O9:O12" si="0">IF(N9="","",IF(N9="Yes","Pass",IF(N9="No","Fail","N/A")))</f>
        <v/>
      </c>
      <c r="P9" s="27"/>
      <c r="Q9" s="28" t="str">
        <f t="shared" ref="Q9:Q12" si="1">IF(P9="","",IF(P9="Yes","Pass",IF(P9="No","Fail","N/A")))</f>
        <v/>
      </c>
      <c r="R9" s="27"/>
      <c r="S9" s="28" t="str">
        <f t="shared" ref="S9:S12" si="2">IF(R9="","",IF(R9="Yes","Pass",IF(R9="No","Fail","N/A")))</f>
        <v/>
      </c>
      <c r="T9" s="27"/>
      <c r="U9" s="28" t="str">
        <f t="shared" ref="U9:U12" si="3">IF(T9="","",IF(T9="Yes","Pass",IF(T9="No","Fail","N/A")))</f>
        <v/>
      </c>
      <c r="V9" s="27"/>
      <c r="W9" s="28" t="str">
        <f t="shared" ref="W9:W12" si="4">IF(V9="","",IF(V9="Yes","Pass",IF(V9="No","Fail","N/A")))</f>
        <v/>
      </c>
      <c r="X9" s="27"/>
      <c r="Y9" s="28" t="str">
        <f t="shared" ref="Y9:Y12" si="5">IF(X9="","",IF(X9="Yes","Pass",IF(X9="No","Fail","N/A")))</f>
        <v/>
      </c>
      <c r="Z9" s="27"/>
      <c r="AA9" s="28" t="str">
        <f t="shared" ref="AA9:AA12" si="6">IF(Z9="","",IF(Z9="Yes","Pass",IF(Z9="No","Fail","N/A")))</f>
        <v/>
      </c>
      <c r="AB9" s="27"/>
      <c r="AC9" s="28" t="str">
        <f t="shared" ref="AC9:AC12" si="7">IF(AB9="","",IF(AB9="Yes","Pass",IF(AB9="No","Fail","N/A")))</f>
        <v/>
      </c>
      <c r="AD9" s="27"/>
      <c r="AE9" s="28" t="str">
        <f t="shared" ref="AE9:AE12" si="8">IF(AD9="","",IF(AD9="Yes","Pass",IF(AD9="No","Fail","N/A")))</f>
        <v/>
      </c>
      <c r="AF9" s="27"/>
      <c r="AG9" s="28" t="str">
        <f t="shared" ref="AG9:AG12" si="9">IF(AF9="","",IF(AF9="Yes","Pass",IF(AF9="No","Fail","N/A")))</f>
        <v/>
      </c>
      <c r="AH9" s="27"/>
      <c r="AI9" s="28" t="str">
        <f t="shared" ref="AI9:AI12" si="10">IF(AH9="","",IF(AH9="Yes","Pass",IF(AH9="No","Fail","N/A")))</f>
        <v/>
      </c>
      <c r="AJ9" s="27"/>
      <c r="AK9" s="28" t="str">
        <f t="shared" ref="AK9:AK12" si="11">IF(AJ9="","",IF(AJ9="Yes","Pass",IF(AJ9="No","Fail","N/A")))</f>
        <v/>
      </c>
      <c r="AL9" s="27"/>
      <c r="AM9" s="28" t="str">
        <f t="shared" ref="AM9:AM12" si="12">IF(AL9="","",IF(AL9="Yes","Pass",IF(AL9="No","Fail","N/A")))</f>
        <v/>
      </c>
      <c r="AN9" s="27"/>
      <c r="AO9" s="28" t="str">
        <f t="shared" ref="AO9:AO12" si="13">IF(AN9="","",IF(AN9="Yes","Pass",IF(AN9="No","Fail","N/A")))</f>
        <v/>
      </c>
      <c r="AP9" s="27"/>
      <c r="AQ9" s="28" t="str">
        <f t="shared" ref="AQ9:AQ12" si="14">IF(AP9="","",IF(AP9="Yes","Pass",IF(AP9="No","Fail","N/A")))</f>
        <v/>
      </c>
      <c r="AR9" s="27"/>
      <c r="AS9" s="28" t="str">
        <f t="shared" ref="AS9:AS12" si="15">IF(AR9="","",IF(AR9="Yes","Pass",IF(AR9="No","Fail","N/A")))</f>
        <v/>
      </c>
      <c r="AT9" s="27"/>
      <c r="AU9" s="28" t="str">
        <f t="shared" ref="AU9:AU12" si="16">IF(AT9="","",IF(AT9="Yes","Pass",IF(AT9="No","Fail","N/A")))</f>
        <v/>
      </c>
      <c r="AV9" s="27"/>
      <c r="AW9" s="28" t="str">
        <f t="shared" ref="AW9:AW12" si="17">IF(AV9="","",IF(AV9="Yes","Pass",IF(AV9="No","Fail","N/A")))</f>
        <v/>
      </c>
      <c r="AX9" s="27"/>
      <c r="AY9" s="28" t="str">
        <f t="shared" ref="AY9:AY12" si="18">IF(AX9="","",IF(AX9="Yes","Pass",IF(AX9="No","Fail","N/A")))</f>
        <v/>
      </c>
      <c r="AZ9" s="27"/>
      <c r="BA9" s="28" t="str">
        <f t="shared" ref="BA9:BA12" si="19">IF(AZ9="","",IF(AZ9="Yes","Pass",IF(AZ9="No","Fail","N/A")))</f>
        <v/>
      </c>
      <c r="BB9" s="25"/>
      <c r="BC9" s="25"/>
      <c r="BD9" s="25"/>
      <c r="BE9" s="25"/>
      <c r="BF9" s="25"/>
      <c r="BG9" s="25"/>
      <c r="BH9" s="25"/>
      <c r="BI9" s="25"/>
      <c r="BJ9" s="25"/>
      <c r="BK9" s="25"/>
      <c r="BL9" s="25"/>
      <c r="BM9" s="25"/>
      <c r="BN9" s="25"/>
      <c r="BO9" s="25"/>
      <c r="BP9" s="25"/>
      <c r="BQ9" s="25"/>
      <c r="BR9" s="25"/>
      <c r="BS9" s="25"/>
      <c r="BT9" s="25"/>
      <c r="BU9" s="25"/>
      <c r="BV9" s="25"/>
      <c r="BW9" s="25"/>
      <c r="BX9" s="25"/>
      <c r="BY9" s="25"/>
      <c r="BZ9" s="25"/>
      <c r="CA9" s="25"/>
      <c r="CB9" s="25"/>
      <c r="CC9" s="25"/>
      <c r="CD9" s="25"/>
      <c r="CE9" s="25"/>
      <c r="CF9" s="25"/>
      <c r="CG9" s="25"/>
      <c r="CH9" s="25"/>
      <c r="CI9" s="25"/>
      <c r="CJ9" s="25"/>
      <c r="CK9" s="25"/>
      <c r="CL9" s="25"/>
      <c r="CM9" s="25"/>
      <c r="CN9" s="25"/>
      <c r="CO9" s="25"/>
      <c r="CP9" s="25"/>
      <c r="CQ9" s="25"/>
      <c r="CR9" s="25"/>
      <c r="CS9" s="25"/>
      <c r="CT9" s="25"/>
      <c r="CU9" s="25"/>
      <c r="CV9" s="25"/>
      <c r="CW9" s="25"/>
      <c r="CX9" s="25"/>
      <c r="CY9" s="25"/>
      <c r="CZ9" s="25"/>
      <c r="DA9" s="25"/>
      <c r="DB9" s="25"/>
      <c r="DC9" s="25"/>
      <c r="DD9" s="25"/>
      <c r="DE9" s="25"/>
      <c r="DF9" s="25"/>
      <c r="DG9" s="25"/>
      <c r="DH9" s="25"/>
      <c r="DI9" s="25"/>
      <c r="DJ9" s="25"/>
      <c r="DK9" s="25"/>
      <c r="DL9" s="25"/>
      <c r="DM9" s="25"/>
      <c r="DN9" s="25"/>
    </row>
    <row r="10" spans="1:118" ht="36.75" customHeight="1" x14ac:dyDescent="0.25">
      <c r="A10" s="41">
        <v>2</v>
      </c>
      <c r="B10" s="457" t="s">
        <v>58</v>
      </c>
      <c r="C10" s="457"/>
      <c r="D10" s="457"/>
      <c r="E10" s="457"/>
      <c r="F10" s="457"/>
      <c r="G10" s="457"/>
      <c r="H10" s="457"/>
      <c r="I10" s="457"/>
      <c r="J10" s="457"/>
      <c r="K10" s="457"/>
      <c r="L10" s="457"/>
      <c r="M10" s="461"/>
      <c r="N10" s="27"/>
      <c r="O10" s="28" t="str">
        <f t="shared" si="0"/>
        <v/>
      </c>
      <c r="P10" s="27"/>
      <c r="Q10" s="28" t="str">
        <f t="shared" si="1"/>
        <v/>
      </c>
      <c r="R10" s="27"/>
      <c r="S10" s="28" t="str">
        <f t="shared" si="2"/>
        <v/>
      </c>
      <c r="T10" s="27"/>
      <c r="U10" s="28" t="str">
        <f t="shared" si="3"/>
        <v/>
      </c>
      <c r="V10" s="27"/>
      <c r="W10" s="28" t="str">
        <f t="shared" si="4"/>
        <v/>
      </c>
      <c r="X10" s="27"/>
      <c r="Y10" s="28" t="str">
        <f t="shared" si="5"/>
        <v/>
      </c>
      <c r="Z10" s="27"/>
      <c r="AA10" s="28" t="str">
        <f t="shared" si="6"/>
        <v/>
      </c>
      <c r="AB10" s="27"/>
      <c r="AC10" s="28" t="str">
        <f t="shared" si="7"/>
        <v/>
      </c>
      <c r="AD10" s="27"/>
      <c r="AE10" s="28" t="str">
        <f t="shared" si="8"/>
        <v/>
      </c>
      <c r="AF10" s="27"/>
      <c r="AG10" s="28" t="str">
        <f t="shared" si="9"/>
        <v/>
      </c>
      <c r="AH10" s="27"/>
      <c r="AI10" s="28" t="str">
        <f t="shared" si="10"/>
        <v/>
      </c>
      <c r="AJ10" s="27"/>
      <c r="AK10" s="28" t="str">
        <f t="shared" si="11"/>
        <v/>
      </c>
      <c r="AL10" s="27"/>
      <c r="AM10" s="28" t="str">
        <f t="shared" si="12"/>
        <v/>
      </c>
      <c r="AN10" s="27"/>
      <c r="AO10" s="28" t="str">
        <f t="shared" si="13"/>
        <v/>
      </c>
      <c r="AP10" s="27"/>
      <c r="AQ10" s="28" t="str">
        <f t="shared" si="14"/>
        <v/>
      </c>
      <c r="AR10" s="27"/>
      <c r="AS10" s="28" t="str">
        <f t="shared" si="15"/>
        <v/>
      </c>
      <c r="AT10" s="27"/>
      <c r="AU10" s="28" t="str">
        <f t="shared" si="16"/>
        <v/>
      </c>
      <c r="AV10" s="27"/>
      <c r="AW10" s="28" t="str">
        <f t="shared" si="17"/>
        <v/>
      </c>
      <c r="AX10" s="27"/>
      <c r="AY10" s="28" t="str">
        <f t="shared" si="18"/>
        <v/>
      </c>
      <c r="AZ10" s="27"/>
      <c r="BA10" s="28" t="str">
        <f t="shared" si="19"/>
        <v/>
      </c>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c r="CA10" s="25"/>
      <c r="CB10" s="25"/>
      <c r="CC10" s="25"/>
      <c r="CD10" s="25"/>
      <c r="CE10" s="25"/>
      <c r="CF10" s="25"/>
      <c r="CG10" s="25"/>
      <c r="CH10" s="25"/>
      <c r="CI10" s="25"/>
      <c r="CJ10" s="25"/>
      <c r="CK10" s="25"/>
      <c r="CL10" s="25"/>
      <c r="CM10" s="25"/>
      <c r="CN10" s="25"/>
      <c r="CO10" s="25"/>
      <c r="CP10" s="25"/>
      <c r="CQ10" s="25"/>
      <c r="CR10" s="25"/>
      <c r="CS10" s="25"/>
      <c r="CT10" s="25"/>
      <c r="CU10" s="25"/>
      <c r="CV10" s="25"/>
      <c r="CW10" s="25"/>
      <c r="CX10" s="25"/>
      <c r="CY10" s="25"/>
      <c r="CZ10" s="25"/>
      <c r="DA10" s="25"/>
      <c r="DB10" s="25"/>
      <c r="DC10" s="25"/>
      <c r="DD10" s="25"/>
      <c r="DE10" s="25"/>
      <c r="DF10" s="25"/>
      <c r="DG10" s="25"/>
      <c r="DH10" s="25"/>
      <c r="DI10" s="25"/>
      <c r="DJ10" s="25"/>
      <c r="DK10" s="25"/>
      <c r="DL10" s="25"/>
      <c r="DM10" s="25"/>
      <c r="DN10" s="25"/>
    </row>
    <row r="11" spans="1:118" ht="33" customHeight="1" x14ac:dyDescent="0.25">
      <c r="A11" s="41">
        <v>3</v>
      </c>
      <c r="B11" s="457" t="s">
        <v>59</v>
      </c>
      <c r="C11" s="457"/>
      <c r="D11" s="457"/>
      <c r="E11" s="457"/>
      <c r="F11" s="457"/>
      <c r="G11" s="457"/>
      <c r="H11" s="457"/>
      <c r="I11" s="457"/>
      <c r="J11" s="457"/>
      <c r="K11" s="457"/>
      <c r="L11" s="457"/>
      <c r="M11" s="458"/>
      <c r="N11" s="27"/>
      <c r="O11" s="28" t="str">
        <f t="shared" si="0"/>
        <v/>
      </c>
      <c r="P11" s="27"/>
      <c r="Q11" s="28" t="str">
        <f t="shared" si="1"/>
        <v/>
      </c>
      <c r="R11" s="27"/>
      <c r="S11" s="28" t="str">
        <f t="shared" si="2"/>
        <v/>
      </c>
      <c r="T11" s="27"/>
      <c r="U11" s="28" t="str">
        <f t="shared" si="3"/>
        <v/>
      </c>
      <c r="V11" s="27"/>
      <c r="W11" s="28" t="str">
        <f t="shared" si="4"/>
        <v/>
      </c>
      <c r="X11" s="27"/>
      <c r="Y11" s="28" t="str">
        <f t="shared" si="5"/>
        <v/>
      </c>
      <c r="Z11" s="27"/>
      <c r="AA11" s="28" t="str">
        <f t="shared" si="6"/>
        <v/>
      </c>
      <c r="AB11" s="27"/>
      <c r="AC11" s="28" t="str">
        <f t="shared" si="7"/>
        <v/>
      </c>
      <c r="AD11" s="27"/>
      <c r="AE11" s="28" t="str">
        <f t="shared" si="8"/>
        <v/>
      </c>
      <c r="AF11" s="27"/>
      <c r="AG11" s="28" t="str">
        <f t="shared" si="9"/>
        <v/>
      </c>
      <c r="AH11" s="27"/>
      <c r="AI11" s="28" t="str">
        <f t="shared" si="10"/>
        <v/>
      </c>
      <c r="AJ11" s="27"/>
      <c r="AK11" s="28" t="str">
        <f t="shared" si="11"/>
        <v/>
      </c>
      <c r="AL11" s="27"/>
      <c r="AM11" s="28" t="str">
        <f t="shared" si="12"/>
        <v/>
      </c>
      <c r="AN11" s="27"/>
      <c r="AO11" s="28" t="str">
        <f t="shared" si="13"/>
        <v/>
      </c>
      <c r="AP11" s="27"/>
      <c r="AQ11" s="28" t="str">
        <f t="shared" si="14"/>
        <v/>
      </c>
      <c r="AR11" s="27"/>
      <c r="AS11" s="28" t="str">
        <f t="shared" si="15"/>
        <v/>
      </c>
      <c r="AT11" s="27"/>
      <c r="AU11" s="28" t="str">
        <f t="shared" si="16"/>
        <v/>
      </c>
      <c r="AV11" s="27"/>
      <c r="AW11" s="28" t="str">
        <f t="shared" si="17"/>
        <v/>
      </c>
      <c r="AX11" s="27"/>
      <c r="AY11" s="28" t="str">
        <f t="shared" si="18"/>
        <v/>
      </c>
      <c r="AZ11" s="27"/>
      <c r="BA11" s="28" t="str">
        <f t="shared" si="19"/>
        <v/>
      </c>
      <c r="BB11" s="25"/>
      <c r="BC11" s="25"/>
      <c r="BD11" s="25"/>
      <c r="BE11" s="25"/>
      <c r="BF11" s="25"/>
      <c r="BG11" s="25"/>
      <c r="BH11" s="25"/>
      <c r="BI11" s="25"/>
      <c r="BJ11" s="25"/>
      <c r="BK11" s="25"/>
      <c r="BL11" s="25"/>
      <c r="BM11" s="25"/>
      <c r="BN11" s="25"/>
      <c r="BO11" s="25"/>
      <c r="BP11" s="25"/>
      <c r="BQ11" s="25"/>
      <c r="BR11" s="25"/>
      <c r="BS11" s="25"/>
      <c r="BT11" s="25"/>
      <c r="BU11" s="25"/>
      <c r="BV11" s="25"/>
      <c r="BW11" s="25"/>
      <c r="BX11" s="25"/>
      <c r="BY11" s="25"/>
      <c r="BZ11" s="25"/>
      <c r="CA11" s="25"/>
      <c r="CB11" s="25"/>
      <c r="CC11" s="25"/>
      <c r="CD11" s="25"/>
      <c r="CE11" s="25"/>
      <c r="CF11" s="25"/>
      <c r="CG11" s="25"/>
      <c r="CH11" s="25"/>
      <c r="CI11" s="25"/>
      <c r="CJ11" s="25"/>
      <c r="CK11" s="25"/>
      <c r="CL11" s="25"/>
      <c r="CM11" s="25"/>
      <c r="CN11" s="25"/>
      <c r="CO11" s="25"/>
      <c r="CP11" s="25"/>
      <c r="CQ11" s="25"/>
      <c r="CR11" s="25"/>
      <c r="CS11" s="25"/>
      <c r="CT11" s="25"/>
      <c r="CU11" s="25"/>
      <c r="CV11" s="25"/>
      <c r="CW11" s="25"/>
      <c r="CX11" s="25"/>
      <c r="CY11" s="25"/>
      <c r="CZ11" s="25"/>
      <c r="DA11" s="25"/>
      <c r="DB11" s="25"/>
      <c r="DC11" s="25"/>
      <c r="DD11" s="25"/>
      <c r="DE11" s="25"/>
      <c r="DF11" s="25"/>
      <c r="DG11" s="25"/>
      <c r="DH11" s="25"/>
      <c r="DI11" s="25"/>
      <c r="DJ11" s="25"/>
      <c r="DK11" s="25"/>
      <c r="DL11" s="25"/>
      <c r="DM11" s="25"/>
      <c r="DN11" s="25"/>
    </row>
    <row r="12" spans="1:118" ht="36" customHeight="1" x14ac:dyDescent="0.25">
      <c r="A12" s="41">
        <v>4</v>
      </c>
      <c r="B12" s="449" t="s">
        <v>60</v>
      </c>
      <c r="C12" s="449"/>
      <c r="D12" s="449"/>
      <c r="E12" s="449"/>
      <c r="F12" s="449"/>
      <c r="G12" s="449"/>
      <c r="H12" s="449"/>
      <c r="I12" s="449"/>
      <c r="J12" s="449"/>
      <c r="K12" s="449"/>
      <c r="L12" s="449"/>
      <c r="M12" s="462"/>
      <c r="N12" s="27"/>
      <c r="O12" s="28" t="str">
        <f t="shared" si="0"/>
        <v/>
      </c>
      <c r="P12" s="27"/>
      <c r="Q12" s="28" t="str">
        <f t="shared" si="1"/>
        <v/>
      </c>
      <c r="R12" s="27"/>
      <c r="S12" s="28" t="str">
        <f t="shared" si="2"/>
        <v/>
      </c>
      <c r="T12" s="27"/>
      <c r="U12" s="28" t="str">
        <f t="shared" si="3"/>
        <v/>
      </c>
      <c r="V12" s="27"/>
      <c r="W12" s="28" t="str">
        <f t="shared" si="4"/>
        <v/>
      </c>
      <c r="X12" s="27"/>
      <c r="Y12" s="28" t="str">
        <f t="shared" si="5"/>
        <v/>
      </c>
      <c r="Z12" s="27"/>
      <c r="AA12" s="28" t="str">
        <f t="shared" si="6"/>
        <v/>
      </c>
      <c r="AB12" s="27"/>
      <c r="AC12" s="28" t="str">
        <f t="shared" si="7"/>
        <v/>
      </c>
      <c r="AD12" s="27"/>
      <c r="AE12" s="28" t="str">
        <f t="shared" si="8"/>
        <v/>
      </c>
      <c r="AF12" s="27"/>
      <c r="AG12" s="28" t="str">
        <f t="shared" si="9"/>
        <v/>
      </c>
      <c r="AH12" s="27"/>
      <c r="AI12" s="28" t="str">
        <f t="shared" si="10"/>
        <v/>
      </c>
      <c r="AJ12" s="27"/>
      <c r="AK12" s="28" t="str">
        <f t="shared" si="11"/>
        <v/>
      </c>
      <c r="AL12" s="27"/>
      <c r="AM12" s="28" t="str">
        <f t="shared" si="12"/>
        <v/>
      </c>
      <c r="AN12" s="27"/>
      <c r="AO12" s="28" t="str">
        <f t="shared" si="13"/>
        <v/>
      </c>
      <c r="AP12" s="27"/>
      <c r="AQ12" s="28" t="str">
        <f t="shared" si="14"/>
        <v/>
      </c>
      <c r="AR12" s="27"/>
      <c r="AS12" s="28" t="str">
        <f t="shared" si="15"/>
        <v/>
      </c>
      <c r="AT12" s="27"/>
      <c r="AU12" s="28" t="str">
        <f t="shared" si="16"/>
        <v/>
      </c>
      <c r="AV12" s="27"/>
      <c r="AW12" s="28" t="str">
        <f t="shared" si="17"/>
        <v/>
      </c>
      <c r="AX12" s="27"/>
      <c r="AY12" s="28" t="str">
        <f t="shared" si="18"/>
        <v/>
      </c>
      <c r="AZ12" s="27"/>
      <c r="BA12" s="28" t="str">
        <f t="shared" si="19"/>
        <v/>
      </c>
      <c r="BB12" s="25"/>
      <c r="BC12" s="25"/>
      <c r="BD12" s="25"/>
      <c r="BE12" s="25"/>
      <c r="BF12" s="25"/>
      <c r="BG12" s="25"/>
      <c r="BH12" s="25"/>
      <c r="BI12" s="25"/>
      <c r="BJ12" s="25"/>
      <c r="BK12" s="25"/>
      <c r="BL12" s="25"/>
      <c r="BM12" s="25"/>
      <c r="BN12" s="25"/>
      <c r="BO12" s="25"/>
      <c r="BP12" s="25"/>
      <c r="BQ12" s="25"/>
      <c r="BR12" s="25"/>
      <c r="BS12" s="25"/>
      <c r="BT12" s="25"/>
      <c r="BU12" s="25"/>
      <c r="BV12" s="25"/>
      <c r="BW12" s="25"/>
      <c r="BX12" s="25"/>
      <c r="BY12" s="25"/>
      <c r="BZ12" s="25"/>
      <c r="CA12" s="25"/>
      <c r="CB12" s="25"/>
      <c r="CC12" s="25"/>
      <c r="CD12" s="25"/>
      <c r="CE12" s="25"/>
      <c r="CF12" s="25"/>
      <c r="CG12" s="25"/>
      <c r="CH12" s="25"/>
      <c r="CI12" s="25"/>
      <c r="CJ12" s="25"/>
      <c r="CK12" s="25"/>
      <c r="CL12" s="25"/>
      <c r="CM12" s="25"/>
      <c r="CN12" s="25"/>
      <c r="CO12" s="25"/>
      <c r="CP12" s="25"/>
      <c r="CQ12" s="25"/>
      <c r="CR12" s="25"/>
      <c r="CS12" s="25"/>
      <c r="CT12" s="25"/>
      <c r="CU12" s="25"/>
      <c r="CV12" s="25"/>
      <c r="CW12" s="25"/>
      <c r="CX12" s="25"/>
      <c r="CY12" s="25"/>
      <c r="CZ12" s="25"/>
      <c r="DA12" s="25"/>
      <c r="DB12" s="25"/>
      <c r="DC12" s="25"/>
      <c r="DD12" s="25"/>
      <c r="DE12" s="25"/>
      <c r="DF12" s="25"/>
      <c r="DG12" s="25"/>
      <c r="DH12" s="25"/>
      <c r="DI12" s="25"/>
      <c r="DJ12" s="25"/>
      <c r="DK12" s="25"/>
      <c r="DL12" s="25"/>
      <c r="DM12" s="25"/>
      <c r="DN12" s="25"/>
    </row>
    <row r="13" spans="1:118" ht="54" customHeight="1" x14ac:dyDescent="0.25">
      <c r="A13" s="41">
        <v>5</v>
      </c>
      <c r="B13" s="457" t="s">
        <v>316</v>
      </c>
      <c r="C13" s="457"/>
      <c r="D13" s="457"/>
      <c r="E13" s="457"/>
      <c r="F13" s="457"/>
      <c r="G13" s="457"/>
      <c r="H13" s="457"/>
      <c r="I13" s="457"/>
      <c r="J13" s="457"/>
      <c r="K13" s="457"/>
      <c r="L13" s="457"/>
      <c r="M13" s="458"/>
      <c r="N13" s="27"/>
      <c r="O13" s="28" t="str">
        <f>IF(N13="","",IF(N13="Yes","Pass",IF(N13="No","Fail","NA")))</f>
        <v/>
      </c>
      <c r="P13" s="27"/>
      <c r="Q13" s="28" t="str">
        <f>IF(P13="","",IF(P13="Yes","Pass",IF(P13="No","Fail","NA")))</f>
        <v/>
      </c>
      <c r="R13" s="27"/>
      <c r="S13" s="28" t="str">
        <f>IF(R13="","",IF(R13="Yes","Pass",IF(R13="No","Fail","NA")))</f>
        <v/>
      </c>
      <c r="T13" s="27"/>
      <c r="U13" s="28" t="str">
        <f>IF(T13="","",IF(T13="Yes","Pass",IF(T13="No","Fail","NA")))</f>
        <v/>
      </c>
      <c r="V13" s="27"/>
      <c r="W13" s="28" t="str">
        <f>IF(V13="","",IF(V13="Yes","Pass",IF(V13="No","Fail","NA")))</f>
        <v/>
      </c>
      <c r="X13" s="27"/>
      <c r="Y13" s="28" t="str">
        <f>IF(X13="","",IF(X13="Yes","Pass",IF(X13="No","Fail","NA")))</f>
        <v/>
      </c>
      <c r="Z13" s="27"/>
      <c r="AA13" s="28" t="str">
        <f>IF(Z13="","",IF(Z13="Yes","Pass",IF(Z13="No","Fail","NA")))</f>
        <v/>
      </c>
      <c r="AB13" s="27"/>
      <c r="AC13" s="28" t="str">
        <f>IF(AB13="","",IF(AB13="Yes","Pass",IF(AB13="No","Fail","NA")))</f>
        <v/>
      </c>
      <c r="AD13" s="27"/>
      <c r="AE13" s="28" t="str">
        <f>IF(AD13="","",IF(AD13="Yes","Pass",IF(AD13="No","Fail","NA")))</f>
        <v/>
      </c>
      <c r="AF13" s="27"/>
      <c r="AG13" s="28" t="str">
        <f>IF(AF13="","",IF(AF13="Yes","Pass",IF(AF13="No","Fail","NA")))</f>
        <v/>
      </c>
      <c r="AH13" s="27"/>
      <c r="AI13" s="28" t="str">
        <f>IF(AH13="","",IF(AH13="Yes","Pass",IF(AH13="No","Fail","NA")))</f>
        <v/>
      </c>
      <c r="AJ13" s="27"/>
      <c r="AK13" s="28" t="str">
        <f>IF(AJ13="","",IF(AJ13="Yes","Pass",IF(AJ13="No","Fail","NA")))</f>
        <v/>
      </c>
      <c r="AL13" s="27"/>
      <c r="AM13" s="28" t="str">
        <f>IF(AL13="","",IF(AL13="Yes","Pass",IF(AL13="No","Fail","NA")))</f>
        <v/>
      </c>
      <c r="AN13" s="27"/>
      <c r="AO13" s="28" t="str">
        <f>IF(AN13="","",IF(AN13="Yes","Pass",IF(AN13="No","Fail","NA")))</f>
        <v/>
      </c>
      <c r="AP13" s="27"/>
      <c r="AQ13" s="28" t="str">
        <f>IF(AP13="","",IF(AP13="Yes","Pass",IF(AP13="No","Fail","NA")))</f>
        <v/>
      </c>
      <c r="AR13" s="27"/>
      <c r="AS13" s="28" t="str">
        <f>IF(AR13="","",IF(AR13="Yes","Pass",IF(AR13="No","Fail","NA")))</f>
        <v/>
      </c>
      <c r="AT13" s="27"/>
      <c r="AU13" s="28" t="str">
        <f>IF(AT13="","",IF(AT13="Yes","Pass",IF(AT13="No","Fail","NA")))</f>
        <v/>
      </c>
      <c r="AV13" s="27"/>
      <c r="AW13" s="28" t="str">
        <f>IF(AV13="","",IF(AV13="Yes","Pass",IF(AV13="No","Fail","NA")))</f>
        <v/>
      </c>
      <c r="AX13" s="27"/>
      <c r="AY13" s="28" t="str">
        <f>IF(AX13="","",IF(AX13="Yes","Pass",IF(AX13="No","Fail","NA")))</f>
        <v/>
      </c>
      <c r="AZ13" s="27"/>
      <c r="BA13" s="28" t="str">
        <f>IF(AZ13="","",IF(AZ13="Yes","Pass",IF(AZ13="No","Fail","NA")))</f>
        <v/>
      </c>
      <c r="BB13" s="25"/>
      <c r="BC13" s="25"/>
      <c r="BD13" s="25"/>
      <c r="BE13" s="25"/>
      <c r="BF13" s="25"/>
      <c r="BG13" s="25"/>
      <c r="BH13" s="25"/>
      <c r="BI13" s="25"/>
      <c r="BJ13" s="25"/>
      <c r="BK13" s="25"/>
      <c r="BL13" s="25"/>
      <c r="BM13" s="25"/>
      <c r="BN13" s="25"/>
      <c r="BO13" s="25"/>
      <c r="BP13" s="25"/>
      <c r="BQ13" s="25"/>
      <c r="BR13" s="25"/>
      <c r="BS13" s="25"/>
      <c r="BT13" s="25"/>
      <c r="BU13" s="25"/>
      <c r="BV13" s="25"/>
      <c r="BW13" s="25"/>
      <c r="BX13" s="25"/>
      <c r="BY13" s="25"/>
      <c r="BZ13" s="25"/>
      <c r="CA13" s="25"/>
      <c r="CB13" s="25"/>
      <c r="CC13" s="25"/>
      <c r="CD13" s="25"/>
      <c r="CE13" s="25"/>
      <c r="CF13" s="25"/>
      <c r="CG13" s="25"/>
      <c r="CH13" s="25"/>
      <c r="CI13" s="25"/>
      <c r="CJ13" s="25"/>
      <c r="CK13" s="25"/>
      <c r="CL13" s="25"/>
      <c r="CM13" s="25"/>
      <c r="CN13" s="25"/>
      <c r="CO13" s="25"/>
      <c r="CP13" s="25"/>
      <c r="CQ13" s="25"/>
      <c r="CR13" s="25"/>
      <c r="CS13" s="25"/>
      <c r="CT13" s="25"/>
      <c r="CU13" s="25"/>
      <c r="CV13" s="25"/>
      <c r="CW13" s="25"/>
      <c r="CX13" s="25"/>
      <c r="CY13" s="25"/>
      <c r="CZ13" s="25"/>
      <c r="DA13" s="25"/>
      <c r="DB13" s="25"/>
      <c r="DC13" s="25"/>
      <c r="DD13" s="25"/>
      <c r="DE13" s="25"/>
      <c r="DF13" s="25"/>
      <c r="DG13" s="25"/>
      <c r="DH13" s="25"/>
      <c r="DI13" s="25"/>
      <c r="DJ13" s="25"/>
      <c r="DK13" s="25"/>
      <c r="DL13" s="25"/>
      <c r="DM13" s="25"/>
      <c r="DN13" s="25"/>
    </row>
    <row r="14" spans="1:118" ht="45" customHeight="1" x14ac:dyDescent="0.25">
      <c r="A14" s="459" t="s">
        <v>62</v>
      </c>
      <c r="B14" s="460"/>
      <c r="C14" s="460"/>
      <c r="D14" s="460"/>
      <c r="E14" s="460"/>
      <c r="F14" s="460"/>
      <c r="G14" s="460"/>
      <c r="H14" s="460"/>
      <c r="I14" s="460"/>
      <c r="J14" s="460"/>
      <c r="K14" s="460"/>
      <c r="L14" s="460"/>
      <c r="M14" s="460"/>
      <c r="N14" s="288"/>
    </row>
  </sheetData>
  <mergeCells count="12">
    <mergeCell ref="E2:J2"/>
    <mergeCell ref="B8:M8"/>
    <mergeCell ref="B9:M9"/>
    <mergeCell ref="L3:M3"/>
    <mergeCell ref="B4:C4"/>
    <mergeCell ref="E4:G4"/>
    <mergeCell ref="B5:C5"/>
    <mergeCell ref="A14:M14"/>
    <mergeCell ref="B10:M10"/>
    <mergeCell ref="B11:M11"/>
    <mergeCell ref="B12:M12"/>
    <mergeCell ref="B13:M13"/>
  </mergeCells>
  <conditionalFormatting sqref="O9:O13">
    <cfRule type="containsText" dxfId="88" priority="38" operator="containsText" text="Fail">
      <formula>NOT(ISERROR(SEARCH("Fail",O9)))</formula>
    </cfRule>
  </conditionalFormatting>
  <conditionalFormatting sqref="Q9:Q13">
    <cfRule type="containsText" dxfId="87" priority="37" operator="containsText" text="Fail">
      <formula>NOT(ISERROR(SEARCH("Fail",Q9)))</formula>
    </cfRule>
  </conditionalFormatting>
  <conditionalFormatting sqref="S9:S13">
    <cfRule type="containsText" dxfId="86" priority="18" operator="containsText" text="Fail">
      <formula>NOT(ISERROR(SEARCH("Fail",S9)))</formula>
    </cfRule>
  </conditionalFormatting>
  <conditionalFormatting sqref="U9:U13">
    <cfRule type="containsText" dxfId="85" priority="17" operator="containsText" text="Fail">
      <formula>NOT(ISERROR(SEARCH("Fail",U9)))</formula>
    </cfRule>
  </conditionalFormatting>
  <conditionalFormatting sqref="W9:W13">
    <cfRule type="containsText" dxfId="84" priority="16" operator="containsText" text="Fail">
      <formula>NOT(ISERROR(SEARCH("Fail",W9)))</formula>
    </cfRule>
  </conditionalFormatting>
  <conditionalFormatting sqref="Y9:Y13">
    <cfRule type="containsText" dxfId="83" priority="15" operator="containsText" text="Fail">
      <formula>NOT(ISERROR(SEARCH("Fail",Y9)))</formula>
    </cfRule>
  </conditionalFormatting>
  <conditionalFormatting sqref="AA9:AA13">
    <cfRule type="containsText" dxfId="82" priority="14" operator="containsText" text="Fail">
      <formula>NOT(ISERROR(SEARCH("Fail",AA9)))</formula>
    </cfRule>
  </conditionalFormatting>
  <conditionalFormatting sqref="AC9:AC13">
    <cfRule type="containsText" dxfId="81" priority="13" operator="containsText" text="Fail">
      <formula>NOT(ISERROR(SEARCH("Fail",AC9)))</formula>
    </cfRule>
  </conditionalFormatting>
  <conditionalFormatting sqref="AE9:AE13">
    <cfRule type="containsText" dxfId="80" priority="12" operator="containsText" text="Fail">
      <formula>NOT(ISERROR(SEARCH("Fail",AE9)))</formula>
    </cfRule>
  </conditionalFormatting>
  <conditionalFormatting sqref="AG9:AG13">
    <cfRule type="containsText" dxfId="79" priority="11" operator="containsText" text="Fail">
      <formula>NOT(ISERROR(SEARCH("Fail",AG9)))</formula>
    </cfRule>
  </conditionalFormatting>
  <conditionalFormatting sqref="AI9:AI13">
    <cfRule type="containsText" dxfId="78" priority="10" operator="containsText" text="Fail">
      <formula>NOT(ISERROR(SEARCH("Fail",AI9)))</formula>
    </cfRule>
  </conditionalFormatting>
  <conditionalFormatting sqref="AK9:AK13">
    <cfRule type="containsText" dxfId="77" priority="9" operator="containsText" text="Fail">
      <formula>NOT(ISERROR(SEARCH("Fail",AK9)))</formula>
    </cfRule>
  </conditionalFormatting>
  <conditionalFormatting sqref="AM9:AM13">
    <cfRule type="containsText" dxfId="76" priority="8" operator="containsText" text="Fail">
      <formula>NOT(ISERROR(SEARCH("Fail",AM9)))</formula>
    </cfRule>
  </conditionalFormatting>
  <conditionalFormatting sqref="AO9:AO13">
    <cfRule type="containsText" dxfId="75" priority="7" operator="containsText" text="Fail">
      <formula>NOT(ISERROR(SEARCH("Fail",AO9)))</formula>
    </cfRule>
  </conditionalFormatting>
  <conditionalFormatting sqref="AQ9:AQ13">
    <cfRule type="containsText" dxfId="74" priority="6" operator="containsText" text="Fail">
      <formula>NOT(ISERROR(SEARCH("Fail",AQ9)))</formula>
    </cfRule>
  </conditionalFormatting>
  <conditionalFormatting sqref="AS9:AS13">
    <cfRule type="containsText" dxfId="73" priority="5" operator="containsText" text="Fail">
      <formula>NOT(ISERROR(SEARCH("Fail",AS9)))</formula>
    </cfRule>
  </conditionalFormatting>
  <conditionalFormatting sqref="AU9:AU13">
    <cfRule type="containsText" dxfId="72" priority="4" operator="containsText" text="Fail">
      <formula>NOT(ISERROR(SEARCH("Fail",AU9)))</formula>
    </cfRule>
  </conditionalFormatting>
  <conditionalFormatting sqref="AW9:AW13">
    <cfRule type="containsText" dxfId="71" priority="3" operator="containsText" text="Fail">
      <formula>NOT(ISERROR(SEARCH("Fail",AW9)))</formula>
    </cfRule>
  </conditionalFormatting>
  <conditionalFormatting sqref="AY9:AY13">
    <cfRule type="containsText" dxfId="70" priority="2" operator="containsText" text="Fail">
      <formula>NOT(ISERROR(SEARCH("Fail",AY9)))</formula>
    </cfRule>
  </conditionalFormatting>
  <conditionalFormatting sqref="BA9:BA13">
    <cfRule type="containsText" dxfId="69" priority="1" operator="containsText" text="Fail">
      <formula>NOT(ISERROR(SEARCH("Fail",BA9)))</formula>
    </cfRule>
  </conditionalFormatting>
  <dataValidations count="1">
    <dataValidation type="list" showErrorMessage="1" errorTitle="Invalid Selection" error="Select either Yes, No, or N/A from the dropdown list. Click &quot;Cancel&quot; below, then update selection." sqref="N9:N13 P9:P13 R9:R13 T9:T13 V9:V13 X9:X13 Z9:Z13 AB9:AB13 AD9:AD13 AF9:AF13 AH9:AH13 AJ9:AJ13 AL9:AL13 AN9:AN13 AP9:AP13 AR9:AR13 AT9:AT13 AV9:AV13 AX9:AX13 AZ9:AZ13" xr:uid="{8BC651D3-975C-4814-8CF4-19968212E241}">
      <formula1>"Yes,No,NA"</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97EA6-B904-4BA2-89A9-DE581955E079}">
  <dimension ref="A2:IR14"/>
  <sheetViews>
    <sheetView workbookViewId="0">
      <selection activeCell="BA1" sqref="BA1:BA1048576"/>
    </sheetView>
  </sheetViews>
  <sheetFormatPr defaultRowHeight="15" x14ac:dyDescent="0.25"/>
  <cols>
    <col min="7" max="7" width="11" customWidth="1"/>
    <col min="12" max="12" width="11.5703125" customWidth="1"/>
    <col min="13" max="13" width="11.7109375" customWidth="1"/>
    <col min="14" max="14" width="13" customWidth="1"/>
    <col min="15" max="15" width="12" hidden="1" customWidth="1"/>
    <col min="17" max="17" width="0" hidden="1" customWidth="1"/>
    <col min="19" max="19" width="0" hidden="1" customWidth="1"/>
    <col min="21" max="21" width="0" hidden="1" customWidth="1"/>
    <col min="23" max="23" width="0" hidden="1" customWidth="1"/>
    <col min="25" max="25" width="0" hidden="1" customWidth="1"/>
    <col min="27" max="27" width="0" hidden="1" customWidth="1"/>
    <col min="29" max="29" width="0" hidden="1" customWidth="1"/>
    <col min="31" max="31" width="0" hidden="1" customWidth="1"/>
    <col min="33" max="33" width="0" hidden="1" customWidth="1"/>
    <col min="35" max="35" width="0" hidden="1" customWidth="1"/>
    <col min="37" max="37" width="0" hidden="1" customWidth="1"/>
    <col min="39" max="39" width="0" hidden="1" customWidth="1"/>
    <col min="41" max="41" width="0" hidden="1" customWidth="1"/>
    <col min="43" max="43" width="0" hidden="1" customWidth="1"/>
    <col min="45" max="45" width="0" hidden="1" customWidth="1"/>
    <col min="47" max="47" width="0" hidden="1" customWidth="1"/>
    <col min="49" max="49" width="0" hidden="1" customWidth="1"/>
    <col min="51" max="51" width="0" hidden="1" customWidth="1"/>
    <col min="53" max="53" width="0" hidden="1" customWidth="1"/>
  </cols>
  <sheetData>
    <row r="2" spans="1:252" s="20" customFormat="1" ht="18" x14ac:dyDescent="0.25">
      <c r="A2" s="17"/>
      <c r="B2" s="114" t="s">
        <v>22</v>
      </c>
      <c r="D2" s="17"/>
      <c r="E2" s="430">
        <f>'Review Results'!F4</f>
        <v>0</v>
      </c>
      <c r="F2" s="430"/>
      <c r="G2" s="430"/>
      <c r="H2" s="430"/>
      <c r="I2" s="430"/>
      <c r="J2" s="430"/>
      <c r="K2" s="21"/>
      <c r="L2" s="21"/>
      <c r="M2" s="256" t="s">
        <v>23</v>
      </c>
      <c r="N2" s="22">
        <f>'Review Results'!F5</f>
        <v>0</v>
      </c>
    </row>
    <row r="3" spans="1:252" s="20" customFormat="1" x14ac:dyDescent="0.25">
      <c r="A3" s="17"/>
      <c r="C3" s="19"/>
      <c r="D3" s="19"/>
      <c r="E3" s="19"/>
      <c r="F3" s="19"/>
      <c r="G3" s="19"/>
      <c r="K3" s="39"/>
      <c r="L3" s="352"/>
      <c r="M3" s="352"/>
    </row>
    <row r="4" spans="1:252" s="20" customFormat="1" x14ac:dyDescent="0.25">
      <c r="A4" s="17"/>
      <c r="B4" s="352" t="s">
        <v>24</v>
      </c>
      <c r="C4" s="352"/>
      <c r="E4" s="404" t="s">
        <v>364</v>
      </c>
      <c r="F4" s="405"/>
      <c r="G4" s="405"/>
      <c r="H4" s="254"/>
    </row>
    <row r="5" spans="1:252" ht="15.75" x14ac:dyDescent="0.25">
      <c r="B5" s="414">
        <f>'Review Results'!K3</f>
        <v>0</v>
      </c>
      <c r="C5" s="414"/>
      <c r="E5" s="260">
        <f>'Review Results'!K4</f>
        <v>0</v>
      </c>
      <c r="F5" s="24" t="s">
        <v>26</v>
      </c>
      <c r="G5" s="23">
        <f>'Review Results'!K5</f>
        <v>0</v>
      </c>
    </row>
    <row r="10" spans="1:252" ht="15.75" x14ac:dyDescent="0.25">
      <c r="A10" s="30" t="s">
        <v>52</v>
      </c>
      <c r="B10" s="451" t="s">
        <v>53</v>
      </c>
      <c r="C10" s="451"/>
      <c r="D10" s="451"/>
      <c r="E10" s="451"/>
      <c r="F10" s="451"/>
      <c r="G10" s="451"/>
      <c r="H10" s="451"/>
      <c r="I10" s="451"/>
      <c r="J10" s="451"/>
      <c r="K10" s="451"/>
      <c r="L10" s="451"/>
      <c r="M10" s="452"/>
      <c r="N10" s="209" t="s">
        <v>400</v>
      </c>
      <c r="O10" s="31"/>
      <c r="P10" s="209" t="s">
        <v>400</v>
      </c>
      <c r="Q10" s="31"/>
      <c r="R10" s="209" t="s">
        <v>400</v>
      </c>
      <c r="S10" s="31"/>
      <c r="T10" s="209" t="s">
        <v>400</v>
      </c>
      <c r="U10" s="31"/>
      <c r="V10" s="209" t="s">
        <v>400</v>
      </c>
      <c r="W10" s="31"/>
      <c r="X10" s="209" t="s">
        <v>400</v>
      </c>
      <c r="Y10" s="31"/>
      <c r="Z10" s="209" t="s">
        <v>400</v>
      </c>
      <c r="AA10" s="31"/>
      <c r="AB10" s="209" t="s">
        <v>400</v>
      </c>
      <c r="AC10" s="31"/>
      <c r="AD10" s="209" t="s">
        <v>400</v>
      </c>
      <c r="AE10" s="31"/>
      <c r="AF10" s="209" t="s">
        <v>400</v>
      </c>
      <c r="AG10" s="31"/>
      <c r="AH10" s="209" t="s">
        <v>400</v>
      </c>
      <c r="AI10" s="31"/>
      <c r="AJ10" s="209" t="s">
        <v>400</v>
      </c>
      <c r="AK10" s="31"/>
      <c r="AL10" s="209" t="s">
        <v>400</v>
      </c>
      <c r="AM10" s="31"/>
      <c r="AN10" s="209" t="s">
        <v>400</v>
      </c>
      <c r="AO10" s="31"/>
      <c r="AP10" s="209" t="s">
        <v>400</v>
      </c>
      <c r="AQ10" s="31"/>
      <c r="AR10" s="209" t="s">
        <v>400</v>
      </c>
      <c r="AS10" s="31"/>
      <c r="AT10" s="209" t="s">
        <v>400</v>
      </c>
      <c r="AU10" s="31"/>
      <c r="AV10" s="209" t="s">
        <v>400</v>
      </c>
      <c r="AW10" s="31"/>
      <c r="AX10" s="209" t="s">
        <v>400</v>
      </c>
      <c r="AY10" s="31"/>
      <c r="AZ10" s="209" t="s">
        <v>400</v>
      </c>
      <c r="BA10" s="31"/>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c r="CA10" s="25"/>
      <c r="CB10" s="25"/>
      <c r="CC10" s="25"/>
      <c r="CD10" s="25"/>
      <c r="CE10" s="25"/>
      <c r="CF10" s="25"/>
      <c r="CG10" s="25"/>
      <c r="CH10" s="25"/>
      <c r="CI10" s="25"/>
      <c r="CJ10" s="25"/>
      <c r="CK10" s="25"/>
      <c r="CL10" s="25"/>
      <c r="CM10" s="25"/>
      <c r="CN10" s="25"/>
      <c r="CO10" s="25"/>
      <c r="CP10" s="25"/>
      <c r="CQ10" s="25"/>
      <c r="CR10" s="25"/>
      <c r="CS10" s="25"/>
      <c r="CT10" s="25"/>
      <c r="CU10" s="25"/>
      <c r="CV10" s="25"/>
      <c r="CW10" s="25"/>
      <c r="CX10" s="25"/>
      <c r="CY10" s="25"/>
      <c r="CZ10" s="25"/>
      <c r="DA10" s="25"/>
      <c r="DB10" s="25"/>
      <c r="DC10" s="25"/>
      <c r="DD10" s="25"/>
      <c r="DE10" s="25"/>
      <c r="DF10" s="25"/>
      <c r="DG10" s="25"/>
      <c r="DH10" s="25"/>
      <c r="DI10" s="25"/>
      <c r="DJ10" s="25"/>
      <c r="DK10" s="25"/>
      <c r="DL10" s="25"/>
      <c r="DM10" s="25"/>
      <c r="DN10" s="25"/>
      <c r="DO10" s="25"/>
      <c r="DP10" s="25"/>
      <c r="DQ10" s="25"/>
      <c r="DR10" s="25"/>
      <c r="DS10" s="25"/>
      <c r="DT10" s="25"/>
      <c r="DU10" s="25"/>
      <c r="DV10" s="25"/>
      <c r="DW10" s="25"/>
      <c r="DX10" s="25"/>
      <c r="DY10" s="25"/>
      <c r="DZ10" s="25"/>
      <c r="EA10" s="25"/>
      <c r="EB10" s="25"/>
      <c r="EC10" s="25"/>
      <c r="ED10" s="25"/>
      <c r="EE10" s="25"/>
      <c r="EF10" s="25"/>
      <c r="EG10" s="25"/>
      <c r="EH10" s="25"/>
      <c r="EI10" s="25"/>
      <c r="EJ10" s="25"/>
      <c r="EK10" s="25"/>
      <c r="EL10" s="25"/>
      <c r="EM10" s="25"/>
      <c r="EN10" s="25"/>
      <c r="EO10" s="25"/>
      <c r="EP10" s="25"/>
      <c r="EQ10" s="25"/>
      <c r="ER10" s="25"/>
      <c r="ES10" s="25"/>
      <c r="ET10" s="25"/>
      <c r="EU10" s="25"/>
      <c r="EV10" s="25"/>
      <c r="EW10" s="25"/>
      <c r="EX10" s="25"/>
      <c r="EY10" s="25"/>
      <c r="EZ10" s="25"/>
      <c r="FA10" s="25"/>
      <c r="FB10" s="25"/>
      <c r="FC10" s="25"/>
      <c r="FD10" s="25"/>
      <c r="FE10" s="25"/>
      <c r="FF10" s="25"/>
      <c r="FG10" s="25"/>
      <c r="FH10" s="25"/>
      <c r="FI10" s="25"/>
      <c r="FJ10" s="25"/>
      <c r="FK10" s="25"/>
      <c r="FL10" s="25"/>
      <c r="FM10" s="25"/>
      <c r="FN10" s="25"/>
      <c r="FO10" s="25"/>
      <c r="FP10" s="25"/>
      <c r="FQ10" s="25"/>
      <c r="FR10" s="25"/>
      <c r="FS10" s="25"/>
      <c r="FT10" s="25"/>
      <c r="FU10" s="25"/>
      <c r="FV10" s="25"/>
      <c r="FW10" s="25"/>
      <c r="FX10" s="25"/>
      <c r="FY10" s="25"/>
      <c r="FZ10" s="25"/>
      <c r="GA10" s="25"/>
      <c r="GB10" s="25"/>
      <c r="GC10" s="25"/>
      <c r="GD10" s="25"/>
      <c r="GE10" s="25"/>
      <c r="GF10" s="25"/>
      <c r="GG10" s="25"/>
      <c r="GH10" s="25"/>
      <c r="GI10" s="25"/>
      <c r="GJ10" s="25"/>
      <c r="GK10" s="25"/>
      <c r="GL10" s="25"/>
      <c r="GM10" s="25"/>
      <c r="GN10" s="25"/>
      <c r="GO10" s="25"/>
      <c r="GP10" s="25"/>
      <c r="GQ10" s="25"/>
      <c r="GR10" s="25"/>
      <c r="GS10" s="25"/>
      <c r="GT10" s="25"/>
      <c r="GU10" s="25"/>
      <c r="GV10" s="25"/>
      <c r="GW10" s="25"/>
      <c r="GX10" s="25"/>
      <c r="GY10" s="25"/>
      <c r="GZ10" s="25"/>
      <c r="HA10" s="25"/>
      <c r="HB10" s="25"/>
      <c r="HC10" s="25"/>
      <c r="HD10" s="25"/>
      <c r="HE10" s="25"/>
      <c r="HF10" s="25"/>
      <c r="HG10" s="25"/>
      <c r="HH10" s="25"/>
      <c r="HI10" s="25"/>
      <c r="HJ10" s="25"/>
      <c r="HK10" s="25"/>
      <c r="HL10" s="25"/>
      <c r="HM10" s="25"/>
      <c r="HN10" s="25"/>
      <c r="HO10" s="25"/>
      <c r="HP10" s="25"/>
      <c r="HQ10" s="25"/>
      <c r="HR10" s="25"/>
      <c r="HS10" s="25"/>
      <c r="HT10" s="25"/>
      <c r="HU10" s="25"/>
      <c r="HV10" s="25"/>
      <c r="HW10" s="25"/>
      <c r="HX10" s="25"/>
      <c r="HY10" s="25"/>
      <c r="HZ10" s="25"/>
      <c r="IA10" s="25"/>
      <c r="IB10" s="25"/>
      <c r="IC10" s="25"/>
      <c r="ID10" s="25"/>
      <c r="IE10" s="25"/>
      <c r="IF10" s="25"/>
      <c r="IG10" s="25"/>
      <c r="IH10" s="25"/>
      <c r="II10" s="25"/>
      <c r="IJ10" s="25"/>
      <c r="IK10" s="25"/>
      <c r="IL10" s="25"/>
      <c r="IM10" s="25"/>
      <c r="IN10" s="25"/>
      <c r="IO10" s="25"/>
      <c r="IP10" s="25"/>
      <c r="IQ10" s="25"/>
      <c r="IR10" s="25"/>
    </row>
    <row r="11" spans="1:252" ht="31.5" customHeight="1" x14ac:dyDescent="0.25">
      <c r="A11" s="41">
        <v>1</v>
      </c>
      <c r="B11" s="457" t="s">
        <v>54</v>
      </c>
      <c r="C11" s="457"/>
      <c r="D11" s="457"/>
      <c r="E11" s="457"/>
      <c r="F11" s="457"/>
      <c r="G11" s="457"/>
      <c r="H11" s="457"/>
      <c r="I11" s="457"/>
      <c r="J11" s="457"/>
      <c r="K11" s="457"/>
      <c r="L11" s="457"/>
      <c r="M11" s="458"/>
      <c r="N11" s="27"/>
      <c r="O11" s="28" t="str">
        <f t="shared" ref="O11:O13" si="0">IF(N11="","",IF(N11="Yes","Pass",IF(N11="No","Fail","N/A")))</f>
        <v/>
      </c>
      <c r="P11" s="27"/>
      <c r="Q11" s="28" t="str">
        <f t="shared" ref="Q11:Q13" si="1">IF(P11="","",IF(P11="Yes","Pass",IF(P11="No","Fail","N/A")))</f>
        <v/>
      </c>
      <c r="R11" s="27"/>
      <c r="S11" s="28" t="str">
        <f t="shared" ref="S11:S13" si="2">IF(R11="","",IF(R11="Yes","Pass",IF(R11="No","Fail","N/A")))</f>
        <v/>
      </c>
      <c r="T11" s="27"/>
      <c r="U11" s="28" t="str">
        <f t="shared" ref="U11:U13" si="3">IF(T11="","",IF(T11="Yes","Pass",IF(T11="No","Fail","N/A")))</f>
        <v/>
      </c>
      <c r="V11" s="27"/>
      <c r="W11" s="28" t="str">
        <f t="shared" ref="W11:W13" si="4">IF(V11="","",IF(V11="Yes","Pass",IF(V11="No","Fail","N/A")))</f>
        <v/>
      </c>
      <c r="X11" s="27"/>
      <c r="Y11" s="28" t="str">
        <f t="shared" ref="Y11:Y13" si="5">IF(X11="","",IF(X11="Yes","Pass",IF(X11="No","Fail","N/A")))</f>
        <v/>
      </c>
      <c r="Z11" s="27"/>
      <c r="AA11" s="28" t="str">
        <f t="shared" ref="AA11:AA13" si="6">IF(Z11="","",IF(Z11="Yes","Pass",IF(Z11="No","Fail","N/A")))</f>
        <v/>
      </c>
      <c r="AB11" s="27"/>
      <c r="AC11" s="28" t="str">
        <f t="shared" ref="AC11:AC13" si="7">IF(AB11="","",IF(AB11="Yes","Pass",IF(AB11="No","Fail","N/A")))</f>
        <v/>
      </c>
      <c r="AD11" s="27"/>
      <c r="AE11" s="28" t="str">
        <f t="shared" ref="AE11:AE13" si="8">IF(AD11="","",IF(AD11="Yes","Pass",IF(AD11="No","Fail","N/A")))</f>
        <v/>
      </c>
      <c r="AF11" s="27"/>
      <c r="AG11" s="28" t="str">
        <f t="shared" ref="AG11:AG13" si="9">IF(AF11="","",IF(AF11="Yes","Pass",IF(AF11="No","Fail","N/A")))</f>
        <v/>
      </c>
      <c r="AH11" s="27"/>
      <c r="AI11" s="28" t="str">
        <f t="shared" ref="AI11:AI13" si="10">IF(AH11="","",IF(AH11="Yes","Pass",IF(AH11="No","Fail","N/A")))</f>
        <v/>
      </c>
      <c r="AJ11" s="27"/>
      <c r="AK11" s="28" t="str">
        <f t="shared" ref="AK11:AK13" si="11">IF(AJ11="","",IF(AJ11="Yes","Pass",IF(AJ11="No","Fail","N/A")))</f>
        <v/>
      </c>
      <c r="AL11" s="27"/>
      <c r="AM11" s="28" t="str">
        <f t="shared" ref="AM11:AM13" si="12">IF(AL11="","",IF(AL11="Yes","Pass",IF(AL11="No","Fail","N/A")))</f>
        <v/>
      </c>
      <c r="AN11" s="27"/>
      <c r="AO11" s="28" t="str">
        <f t="shared" ref="AO11:AO13" si="13">IF(AN11="","",IF(AN11="Yes","Pass",IF(AN11="No","Fail","N/A")))</f>
        <v/>
      </c>
      <c r="AP11" s="27"/>
      <c r="AQ11" s="28" t="str">
        <f t="shared" ref="AQ11:AQ13" si="14">IF(AP11="","",IF(AP11="Yes","Pass",IF(AP11="No","Fail","N/A")))</f>
        <v/>
      </c>
      <c r="AR11" s="27"/>
      <c r="AS11" s="28" t="str">
        <f t="shared" ref="AS11:AS13" si="15">IF(AR11="","",IF(AR11="Yes","Pass",IF(AR11="No","Fail","N/A")))</f>
        <v/>
      </c>
      <c r="AT11" s="27"/>
      <c r="AU11" s="28" t="str">
        <f t="shared" ref="AU11:AU13" si="16">IF(AT11="","",IF(AT11="Yes","Pass",IF(AT11="No","Fail","N/A")))</f>
        <v/>
      </c>
      <c r="AV11" s="27"/>
      <c r="AW11" s="28" t="str">
        <f t="shared" ref="AW11:AW13" si="17">IF(AV11="","",IF(AV11="Yes","Pass",IF(AV11="No","Fail","N/A")))</f>
        <v/>
      </c>
      <c r="AX11" s="27"/>
      <c r="AY11" s="28" t="str">
        <f t="shared" ref="AY11:AY13" si="18">IF(AX11="","",IF(AX11="Yes","Pass",IF(AX11="No","Fail","N/A")))</f>
        <v/>
      </c>
      <c r="AZ11" s="27"/>
      <c r="BA11" s="28" t="str">
        <f t="shared" ref="BA11:BA13" si="19">IF(AZ11="","",IF(AZ11="Yes","Pass",IF(AZ11="No","Fail","N/A")))</f>
        <v/>
      </c>
      <c r="BB11" s="25"/>
      <c r="BC11" s="25"/>
      <c r="BD11" s="25"/>
      <c r="BE11" s="25"/>
      <c r="BF11" s="25"/>
      <c r="BG11" s="25"/>
      <c r="BH11" s="25"/>
      <c r="BI11" s="25"/>
      <c r="BJ11" s="25"/>
      <c r="BK11" s="25"/>
      <c r="BL11" s="25"/>
      <c r="BM11" s="25"/>
      <c r="BN11" s="25"/>
      <c r="BO11" s="25"/>
      <c r="BP11" s="25"/>
      <c r="BQ11" s="25"/>
      <c r="BR11" s="25"/>
      <c r="BS11" s="25"/>
      <c r="BT11" s="25"/>
      <c r="BU11" s="25"/>
      <c r="BV11" s="25"/>
      <c r="BW11" s="25"/>
      <c r="BX11" s="25"/>
      <c r="BY11" s="25"/>
      <c r="BZ11" s="25"/>
      <c r="CA11" s="25"/>
      <c r="CB11" s="25"/>
      <c r="CC11" s="25"/>
      <c r="CD11" s="25"/>
      <c r="CE11" s="25"/>
      <c r="CF11" s="25"/>
      <c r="CG11" s="25"/>
      <c r="CH11" s="25"/>
      <c r="CI11" s="25"/>
      <c r="CJ11" s="25"/>
      <c r="CK11" s="25"/>
      <c r="CL11" s="25"/>
      <c r="CM11" s="25"/>
      <c r="CN11" s="25"/>
      <c r="CO11" s="25"/>
      <c r="CP11" s="25"/>
      <c r="CQ11" s="25"/>
      <c r="CR11" s="25"/>
      <c r="CS11" s="25"/>
      <c r="CT11" s="25"/>
      <c r="CU11" s="25"/>
      <c r="CV11" s="25"/>
      <c r="CW11" s="25"/>
      <c r="CX11" s="25"/>
      <c r="CY11" s="25"/>
      <c r="CZ11" s="25"/>
      <c r="DA11" s="25"/>
      <c r="DB11" s="25"/>
      <c r="DC11" s="25"/>
      <c r="DD11" s="25"/>
      <c r="DE11" s="25"/>
      <c r="DF11" s="25"/>
      <c r="DG11" s="25"/>
      <c r="DH11" s="25"/>
      <c r="DI11" s="25"/>
      <c r="DJ11" s="25"/>
      <c r="DK11" s="25"/>
      <c r="DL11" s="25"/>
      <c r="DM11" s="25"/>
      <c r="DN11" s="25"/>
      <c r="DO11" s="25"/>
      <c r="DP11" s="25"/>
      <c r="DQ11" s="25"/>
      <c r="DR11" s="25"/>
      <c r="DS11" s="25"/>
      <c r="DT11" s="25"/>
      <c r="DU11" s="25"/>
      <c r="DV11" s="25"/>
      <c r="DW11" s="25"/>
      <c r="DX11" s="25"/>
      <c r="DY11" s="25"/>
      <c r="DZ11" s="25"/>
      <c r="EA11" s="25"/>
      <c r="EB11" s="25"/>
      <c r="EC11" s="25"/>
      <c r="ED11" s="25"/>
      <c r="EE11" s="25"/>
      <c r="EF11" s="25"/>
      <c r="EG11" s="25"/>
      <c r="EH11" s="25"/>
      <c r="EI11" s="25"/>
      <c r="EJ11" s="25"/>
      <c r="EK11" s="25"/>
      <c r="EL11" s="25"/>
      <c r="EM11" s="25"/>
      <c r="EN11" s="25"/>
      <c r="EO11" s="25"/>
      <c r="EP11" s="25"/>
      <c r="EQ11" s="25"/>
      <c r="ER11" s="25"/>
      <c r="ES11" s="25"/>
      <c r="ET11" s="25"/>
      <c r="EU11" s="25"/>
      <c r="EV11" s="25"/>
      <c r="EW11" s="25"/>
      <c r="EX11" s="25"/>
      <c r="EY11" s="25"/>
      <c r="EZ11" s="25"/>
      <c r="FA11" s="25"/>
      <c r="FB11" s="25"/>
      <c r="FC11" s="25"/>
      <c r="FD11" s="25"/>
      <c r="FE11" s="25"/>
      <c r="FF11" s="25"/>
      <c r="FG11" s="25"/>
      <c r="FH11" s="25"/>
      <c r="FI11" s="25"/>
      <c r="FJ11" s="25"/>
      <c r="FK11" s="25"/>
      <c r="FL11" s="25"/>
      <c r="FM11" s="25"/>
      <c r="FN11" s="25"/>
      <c r="FO11" s="25"/>
      <c r="FP11" s="25"/>
      <c r="FQ11" s="25"/>
      <c r="FR11" s="25"/>
      <c r="FS11" s="25"/>
      <c r="FT11" s="25"/>
      <c r="FU11" s="25"/>
      <c r="FV11" s="25"/>
      <c r="FW11" s="25"/>
      <c r="FX11" s="25"/>
      <c r="FY11" s="25"/>
      <c r="FZ11" s="25"/>
      <c r="GA11" s="25"/>
      <c r="GB11" s="25"/>
      <c r="GC11" s="25"/>
      <c r="GD11" s="25"/>
      <c r="GE11" s="25"/>
      <c r="GF11" s="25"/>
      <c r="GG11" s="25"/>
      <c r="GH11" s="25"/>
      <c r="GI11" s="25"/>
      <c r="GJ11" s="25"/>
      <c r="GK11" s="25"/>
      <c r="GL11" s="25"/>
      <c r="GM11" s="25"/>
      <c r="GN11" s="25"/>
      <c r="GO11" s="25"/>
      <c r="GP11" s="25"/>
      <c r="GQ11" s="25"/>
      <c r="GR11" s="25"/>
      <c r="GS11" s="25"/>
      <c r="GT11" s="25"/>
      <c r="GU11" s="25"/>
      <c r="GV11" s="25"/>
      <c r="GW11" s="25"/>
      <c r="GX11" s="25"/>
      <c r="GY11" s="25"/>
      <c r="GZ11" s="25"/>
      <c r="HA11" s="25"/>
      <c r="HB11" s="25"/>
      <c r="HC11" s="25"/>
      <c r="HD11" s="25"/>
      <c r="HE11" s="25"/>
      <c r="HF11" s="25"/>
      <c r="HG11" s="25"/>
      <c r="HH11" s="25"/>
      <c r="HI11" s="25"/>
      <c r="HJ11" s="25"/>
      <c r="HK11" s="25"/>
      <c r="HL11" s="25"/>
      <c r="HM11" s="25"/>
      <c r="HN11" s="25"/>
      <c r="HO11" s="25"/>
      <c r="HP11" s="25"/>
      <c r="HQ11" s="25"/>
      <c r="HR11" s="25"/>
      <c r="HS11" s="25"/>
      <c r="HT11" s="25"/>
      <c r="HU11" s="25"/>
      <c r="HV11" s="25"/>
      <c r="HW11" s="25"/>
      <c r="HX11" s="25"/>
      <c r="HY11" s="25"/>
      <c r="HZ11" s="25"/>
      <c r="IA11" s="25"/>
      <c r="IB11" s="25"/>
      <c r="IC11" s="25"/>
      <c r="ID11" s="25"/>
      <c r="IE11" s="25"/>
      <c r="IF11" s="25"/>
      <c r="IG11" s="25"/>
      <c r="IH11" s="25"/>
      <c r="II11" s="25"/>
      <c r="IJ11" s="25"/>
      <c r="IK11" s="25"/>
      <c r="IL11" s="25"/>
      <c r="IM11" s="25"/>
      <c r="IN11" s="25"/>
      <c r="IO11" s="25"/>
      <c r="IP11" s="25"/>
      <c r="IQ11" s="25"/>
      <c r="IR11" s="25"/>
    </row>
    <row r="12" spans="1:252" ht="30" customHeight="1" x14ac:dyDescent="0.25">
      <c r="A12" s="41">
        <v>2</v>
      </c>
      <c r="B12" s="457" t="s">
        <v>55</v>
      </c>
      <c r="C12" s="457"/>
      <c r="D12" s="457"/>
      <c r="E12" s="457"/>
      <c r="F12" s="457"/>
      <c r="G12" s="457"/>
      <c r="H12" s="457"/>
      <c r="I12" s="457"/>
      <c r="J12" s="457"/>
      <c r="K12" s="457"/>
      <c r="L12" s="457"/>
      <c r="M12" s="458"/>
      <c r="N12" s="27"/>
      <c r="O12" s="28" t="str">
        <f t="shared" si="0"/>
        <v/>
      </c>
      <c r="P12" s="27"/>
      <c r="Q12" s="28" t="str">
        <f t="shared" si="1"/>
        <v/>
      </c>
      <c r="R12" s="27"/>
      <c r="S12" s="28" t="str">
        <f t="shared" si="2"/>
        <v/>
      </c>
      <c r="T12" s="27"/>
      <c r="U12" s="28" t="str">
        <f t="shared" si="3"/>
        <v/>
      </c>
      <c r="V12" s="27"/>
      <c r="W12" s="28" t="str">
        <f t="shared" si="4"/>
        <v/>
      </c>
      <c r="X12" s="27"/>
      <c r="Y12" s="28" t="str">
        <f t="shared" si="5"/>
        <v/>
      </c>
      <c r="Z12" s="27"/>
      <c r="AA12" s="28" t="str">
        <f t="shared" si="6"/>
        <v/>
      </c>
      <c r="AB12" s="27"/>
      <c r="AC12" s="28" t="str">
        <f t="shared" si="7"/>
        <v/>
      </c>
      <c r="AD12" s="27"/>
      <c r="AE12" s="28" t="str">
        <f t="shared" si="8"/>
        <v/>
      </c>
      <c r="AF12" s="27"/>
      <c r="AG12" s="28" t="str">
        <f t="shared" si="9"/>
        <v/>
      </c>
      <c r="AH12" s="27"/>
      <c r="AI12" s="28" t="str">
        <f t="shared" si="10"/>
        <v/>
      </c>
      <c r="AJ12" s="27"/>
      <c r="AK12" s="28" t="str">
        <f t="shared" si="11"/>
        <v/>
      </c>
      <c r="AL12" s="27"/>
      <c r="AM12" s="28" t="str">
        <f t="shared" si="12"/>
        <v/>
      </c>
      <c r="AN12" s="27"/>
      <c r="AO12" s="28" t="str">
        <f t="shared" si="13"/>
        <v/>
      </c>
      <c r="AP12" s="27"/>
      <c r="AQ12" s="28" t="str">
        <f t="shared" si="14"/>
        <v/>
      </c>
      <c r="AR12" s="27"/>
      <c r="AS12" s="28" t="str">
        <f t="shared" si="15"/>
        <v/>
      </c>
      <c r="AT12" s="27"/>
      <c r="AU12" s="28" t="str">
        <f t="shared" si="16"/>
        <v/>
      </c>
      <c r="AV12" s="27"/>
      <c r="AW12" s="28" t="str">
        <f t="shared" si="17"/>
        <v/>
      </c>
      <c r="AX12" s="27"/>
      <c r="AY12" s="28" t="str">
        <f t="shared" si="18"/>
        <v/>
      </c>
      <c r="AZ12" s="27"/>
      <c r="BA12" s="28" t="str">
        <f t="shared" si="19"/>
        <v/>
      </c>
      <c r="BB12" s="25"/>
      <c r="BC12" s="25"/>
      <c r="BD12" s="25"/>
      <c r="BE12" s="25"/>
      <c r="BF12" s="25"/>
      <c r="BG12" s="25"/>
      <c r="BH12" s="25"/>
      <c r="BI12" s="25"/>
      <c r="BJ12" s="25"/>
      <c r="BK12" s="25"/>
      <c r="BL12" s="25"/>
      <c r="BM12" s="25"/>
      <c r="BN12" s="25"/>
      <c r="BO12" s="25"/>
      <c r="BP12" s="25"/>
      <c r="BQ12" s="25"/>
      <c r="BR12" s="25"/>
      <c r="BS12" s="25"/>
      <c r="BT12" s="25"/>
      <c r="BU12" s="25"/>
      <c r="BV12" s="25"/>
      <c r="BW12" s="25"/>
      <c r="BX12" s="25"/>
      <c r="BY12" s="25"/>
      <c r="BZ12" s="25"/>
      <c r="CA12" s="25"/>
      <c r="CB12" s="25"/>
      <c r="CC12" s="25"/>
      <c r="CD12" s="25"/>
      <c r="CE12" s="25"/>
      <c r="CF12" s="25"/>
      <c r="CG12" s="25"/>
      <c r="CH12" s="25"/>
      <c r="CI12" s="25"/>
      <c r="CJ12" s="25"/>
      <c r="CK12" s="25"/>
      <c r="CL12" s="25"/>
      <c r="CM12" s="25"/>
      <c r="CN12" s="25"/>
      <c r="CO12" s="25"/>
      <c r="CP12" s="25"/>
      <c r="CQ12" s="25"/>
      <c r="CR12" s="25"/>
      <c r="CS12" s="25"/>
      <c r="CT12" s="25"/>
      <c r="CU12" s="25"/>
      <c r="CV12" s="25"/>
      <c r="CW12" s="25"/>
      <c r="CX12" s="25"/>
      <c r="CY12" s="25"/>
      <c r="CZ12" s="25"/>
      <c r="DA12" s="25"/>
      <c r="DB12" s="25"/>
      <c r="DC12" s="25"/>
      <c r="DD12" s="25"/>
      <c r="DE12" s="25"/>
      <c r="DF12" s="25"/>
      <c r="DG12" s="25"/>
      <c r="DH12" s="25"/>
      <c r="DI12" s="25"/>
      <c r="DJ12" s="25"/>
      <c r="DK12" s="25"/>
      <c r="DL12" s="25"/>
      <c r="DM12" s="25"/>
      <c r="DN12" s="25"/>
      <c r="DO12" s="25"/>
      <c r="DP12" s="25"/>
      <c r="DQ12" s="25"/>
      <c r="DR12" s="25"/>
      <c r="DS12" s="25"/>
      <c r="DT12" s="25"/>
      <c r="DU12" s="25"/>
      <c r="DV12" s="25"/>
      <c r="DW12" s="25"/>
      <c r="DX12" s="25"/>
      <c r="DY12" s="25"/>
      <c r="DZ12" s="25"/>
      <c r="EA12" s="25"/>
      <c r="EB12" s="25"/>
      <c r="EC12" s="25"/>
      <c r="ED12" s="25"/>
      <c r="EE12" s="25"/>
      <c r="EF12" s="25"/>
      <c r="EG12" s="25"/>
      <c r="EH12" s="25"/>
      <c r="EI12" s="25"/>
      <c r="EJ12" s="25"/>
      <c r="EK12" s="25"/>
      <c r="EL12" s="25"/>
      <c r="EM12" s="25"/>
      <c r="EN12" s="25"/>
      <c r="EO12" s="25"/>
      <c r="EP12" s="25"/>
      <c r="EQ12" s="25"/>
      <c r="ER12" s="25"/>
      <c r="ES12" s="25"/>
      <c r="ET12" s="25"/>
      <c r="EU12" s="25"/>
      <c r="EV12" s="25"/>
      <c r="EW12" s="25"/>
      <c r="EX12" s="25"/>
      <c r="EY12" s="25"/>
      <c r="EZ12" s="25"/>
      <c r="FA12" s="25"/>
      <c r="FB12" s="25"/>
      <c r="FC12" s="25"/>
      <c r="FD12" s="25"/>
      <c r="FE12" s="25"/>
      <c r="FF12" s="25"/>
      <c r="FG12" s="25"/>
      <c r="FH12" s="25"/>
      <c r="FI12" s="25"/>
      <c r="FJ12" s="25"/>
      <c r="FK12" s="25"/>
      <c r="FL12" s="25"/>
      <c r="FM12" s="25"/>
      <c r="FN12" s="25"/>
      <c r="FO12" s="25"/>
      <c r="FP12" s="25"/>
      <c r="FQ12" s="25"/>
      <c r="FR12" s="25"/>
      <c r="FS12" s="25"/>
      <c r="FT12" s="25"/>
      <c r="FU12" s="25"/>
      <c r="FV12" s="25"/>
      <c r="FW12" s="25"/>
      <c r="FX12" s="25"/>
      <c r="FY12" s="25"/>
      <c r="FZ12" s="25"/>
      <c r="GA12" s="25"/>
      <c r="GB12" s="25"/>
      <c r="GC12" s="25"/>
      <c r="GD12" s="25"/>
      <c r="GE12" s="25"/>
      <c r="GF12" s="25"/>
      <c r="GG12" s="25"/>
      <c r="GH12" s="25"/>
      <c r="GI12" s="25"/>
      <c r="GJ12" s="25"/>
      <c r="GK12" s="25"/>
      <c r="GL12" s="25"/>
      <c r="GM12" s="25"/>
      <c r="GN12" s="25"/>
      <c r="GO12" s="25"/>
      <c r="GP12" s="25"/>
      <c r="GQ12" s="25"/>
      <c r="GR12" s="25"/>
      <c r="GS12" s="25"/>
      <c r="GT12" s="25"/>
      <c r="GU12" s="25"/>
      <c r="GV12" s="25"/>
      <c r="GW12" s="25"/>
      <c r="GX12" s="25"/>
      <c r="GY12" s="25"/>
      <c r="GZ12" s="25"/>
      <c r="HA12" s="25"/>
      <c r="HB12" s="25"/>
      <c r="HC12" s="25"/>
      <c r="HD12" s="25"/>
      <c r="HE12" s="25"/>
      <c r="HF12" s="25"/>
      <c r="HG12" s="25"/>
      <c r="HH12" s="25"/>
      <c r="HI12" s="25"/>
      <c r="HJ12" s="25"/>
      <c r="HK12" s="25"/>
      <c r="HL12" s="25"/>
      <c r="HM12" s="25"/>
      <c r="HN12" s="25"/>
      <c r="HO12" s="25"/>
      <c r="HP12" s="25"/>
      <c r="HQ12" s="25"/>
      <c r="HR12" s="25"/>
      <c r="HS12" s="25"/>
      <c r="HT12" s="25"/>
      <c r="HU12" s="25"/>
      <c r="HV12" s="25"/>
      <c r="HW12" s="25"/>
      <c r="HX12" s="25"/>
      <c r="HY12" s="25"/>
      <c r="HZ12" s="25"/>
      <c r="IA12" s="25"/>
      <c r="IB12" s="25"/>
      <c r="IC12" s="25"/>
      <c r="ID12" s="25"/>
      <c r="IE12" s="25"/>
      <c r="IF12" s="25"/>
      <c r="IG12" s="25"/>
      <c r="IH12" s="25"/>
      <c r="II12" s="25"/>
      <c r="IJ12" s="25"/>
      <c r="IK12" s="25"/>
      <c r="IL12" s="25"/>
      <c r="IM12" s="25"/>
      <c r="IN12" s="25"/>
      <c r="IO12" s="25"/>
      <c r="IP12" s="25"/>
      <c r="IQ12" s="25"/>
      <c r="IR12" s="25"/>
    </row>
    <row r="13" spans="1:252" ht="30.75" customHeight="1" x14ac:dyDescent="0.25">
      <c r="A13" s="41">
        <v>3</v>
      </c>
      <c r="B13" s="457" t="s">
        <v>56</v>
      </c>
      <c r="C13" s="457"/>
      <c r="D13" s="457"/>
      <c r="E13" s="457"/>
      <c r="F13" s="457"/>
      <c r="G13" s="457"/>
      <c r="H13" s="457"/>
      <c r="I13" s="457"/>
      <c r="J13" s="457"/>
      <c r="K13" s="457"/>
      <c r="L13" s="457"/>
      <c r="M13" s="458"/>
      <c r="N13" s="27"/>
      <c r="O13" s="28" t="str">
        <f t="shared" si="0"/>
        <v/>
      </c>
      <c r="P13" s="27"/>
      <c r="Q13" s="28" t="str">
        <f t="shared" si="1"/>
        <v/>
      </c>
      <c r="R13" s="27"/>
      <c r="S13" s="28" t="str">
        <f t="shared" si="2"/>
        <v/>
      </c>
      <c r="T13" s="27"/>
      <c r="U13" s="28" t="str">
        <f t="shared" si="3"/>
        <v/>
      </c>
      <c r="V13" s="27"/>
      <c r="W13" s="28" t="str">
        <f t="shared" si="4"/>
        <v/>
      </c>
      <c r="X13" s="27"/>
      <c r="Y13" s="28" t="str">
        <f t="shared" si="5"/>
        <v/>
      </c>
      <c r="Z13" s="27"/>
      <c r="AA13" s="28" t="str">
        <f t="shared" si="6"/>
        <v/>
      </c>
      <c r="AB13" s="27"/>
      <c r="AC13" s="28" t="str">
        <f t="shared" si="7"/>
        <v/>
      </c>
      <c r="AD13" s="27"/>
      <c r="AE13" s="28" t="str">
        <f t="shared" si="8"/>
        <v/>
      </c>
      <c r="AF13" s="27"/>
      <c r="AG13" s="28" t="str">
        <f t="shared" si="9"/>
        <v/>
      </c>
      <c r="AH13" s="27"/>
      <c r="AI13" s="28" t="str">
        <f t="shared" si="10"/>
        <v/>
      </c>
      <c r="AJ13" s="27"/>
      <c r="AK13" s="28" t="str">
        <f t="shared" si="11"/>
        <v/>
      </c>
      <c r="AL13" s="27"/>
      <c r="AM13" s="28" t="str">
        <f t="shared" si="12"/>
        <v/>
      </c>
      <c r="AN13" s="27"/>
      <c r="AO13" s="28" t="str">
        <f t="shared" si="13"/>
        <v/>
      </c>
      <c r="AP13" s="27"/>
      <c r="AQ13" s="28" t="str">
        <f t="shared" si="14"/>
        <v/>
      </c>
      <c r="AR13" s="27"/>
      <c r="AS13" s="28" t="str">
        <f t="shared" si="15"/>
        <v/>
      </c>
      <c r="AT13" s="27"/>
      <c r="AU13" s="28" t="str">
        <f t="shared" si="16"/>
        <v/>
      </c>
      <c r="AV13" s="27"/>
      <c r="AW13" s="28" t="str">
        <f t="shared" si="17"/>
        <v/>
      </c>
      <c r="AX13" s="27"/>
      <c r="AY13" s="28" t="str">
        <f t="shared" si="18"/>
        <v/>
      </c>
      <c r="AZ13" s="27"/>
      <c r="BA13" s="28" t="str">
        <f t="shared" si="19"/>
        <v/>
      </c>
      <c r="BB13" s="25"/>
      <c r="BC13" s="25"/>
      <c r="BD13" s="25"/>
      <c r="BE13" s="25"/>
      <c r="BF13" s="25"/>
      <c r="BG13" s="25"/>
      <c r="BH13" s="25"/>
      <c r="BI13" s="25"/>
      <c r="BJ13" s="25"/>
      <c r="BK13" s="25"/>
      <c r="BL13" s="25"/>
      <c r="BM13" s="25"/>
      <c r="BN13" s="25"/>
      <c r="BO13" s="25"/>
      <c r="BP13" s="25"/>
      <c r="BQ13" s="25"/>
      <c r="BR13" s="25"/>
      <c r="BS13" s="25"/>
      <c r="BT13" s="25"/>
      <c r="BU13" s="25"/>
      <c r="BV13" s="25"/>
      <c r="BW13" s="25"/>
      <c r="BX13" s="25"/>
      <c r="BY13" s="25"/>
      <c r="BZ13" s="25"/>
      <c r="CA13" s="25"/>
      <c r="CB13" s="25"/>
      <c r="CC13" s="25"/>
      <c r="CD13" s="25"/>
      <c r="CE13" s="25"/>
      <c r="CF13" s="25"/>
      <c r="CG13" s="25"/>
      <c r="CH13" s="25"/>
      <c r="CI13" s="25"/>
      <c r="CJ13" s="25"/>
      <c r="CK13" s="25"/>
      <c r="CL13" s="25"/>
      <c r="CM13" s="25"/>
      <c r="CN13" s="25"/>
      <c r="CO13" s="25"/>
      <c r="CP13" s="25"/>
      <c r="CQ13" s="25"/>
      <c r="CR13" s="25"/>
      <c r="CS13" s="25"/>
      <c r="CT13" s="25"/>
      <c r="CU13" s="25"/>
      <c r="CV13" s="25"/>
      <c r="CW13" s="25"/>
      <c r="CX13" s="25"/>
      <c r="CY13" s="25"/>
      <c r="CZ13" s="25"/>
      <c r="DA13" s="25"/>
      <c r="DB13" s="25"/>
      <c r="DC13" s="25"/>
      <c r="DD13" s="25"/>
      <c r="DE13" s="25"/>
      <c r="DF13" s="25"/>
      <c r="DG13" s="25"/>
      <c r="DH13" s="25"/>
      <c r="DI13" s="25"/>
      <c r="DJ13" s="25"/>
      <c r="DK13" s="25"/>
      <c r="DL13" s="25"/>
      <c r="DM13" s="25"/>
      <c r="DN13" s="25"/>
      <c r="DO13" s="25"/>
      <c r="DP13" s="25"/>
      <c r="DQ13" s="25"/>
      <c r="DR13" s="25"/>
      <c r="DS13" s="25"/>
      <c r="DT13" s="25"/>
      <c r="DU13" s="25"/>
      <c r="DV13" s="25"/>
      <c r="DW13" s="25"/>
      <c r="DX13" s="25"/>
      <c r="DY13" s="25"/>
      <c r="DZ13" s="25"/>
      <c r="EA13" s="25"/>
      <c r="EB13" s="25"/>
      <c r="EC13" s="25"/>
      <c r="ED13" s="25"/>
      <c r="EE13" s="25"/>
      <c r="EF13" s="25"/>
      <c r="EG13" s="25"/>
      <c r="EH13" s="25"/>
      <c r="EI13" s="25"/>
      <c r="EJ13" s="25"/>
      <c r="EK13" s="25"/>
      <c r="EL13" s="25"/>
      <c r="EM13" s="25"/>
      <c r="EN13" s="25"/>
      <c r="EO13" s="25"/>
      <c r="EP13" s="25"/>
      <c r="EQ13" s="25"/>
      <c r="ER13" s="25"/>
      <c r="ES13" s="25"/>
      <c r="ET13" s="25"/>
      <c r="EU13" s="25"/>
      <c r="EV13" s="25"/>
      <c r="EW13" s="25"/>
      <c r="EX13" s="25"/>
      <c r="EY13" s="25"/>
      <c r="EZ13" s="25"/>
      <c r="FA13" s="25"/>
      <c r="FB13" s="25"/>
      <c r="FC13" s="25"/>
      <c r="FD13" s="25"/>
      <c r="FE13" s="25"/>
      <c r="FF13" s="25"/>
      <c r="FG13" s="25"/>
      <c r="FH13" s="25"/>
      <c r="FI13" s="25"/>
      <c r="FJ13" s="25"/>
      <c r="FK13" s="25"/>
      <c r="FL13" s="25"/>
      <c r="FM13" s="25"/>
      <c r="FN13" s="25"/>
      <c r="FO13" s="25"/>
      <c r="FP13" s="25"/>
      <c r="FQ13" s="25"/>
      <c r="FR13" s="25"/>
      <c r="FS13" s="25"/>
      <c r="FT13" s="25"/>
      <c r="FU13" s="25"/>
      <c r="FV13" s="25"/>
      <c r="FW13" s="25"/>
      <c r="FX13" s="25"/>
      <c r="FY13" s="25"/>
      <c r="FZ13" s="25"/>
      <c r="GA13" s="25"/>
      <c r="GB13" s="25"/>
      <c r="GC13" s="25"/>
      <c r="GD13" s="25"/>
      <c r="GE13" s="25"/>
      <c r="GF13" s="25"/>
      <c r="GG13" s="25"/>
      <c r="GH13" s="25"/>
      <c r="GI13" s="25"/>
      <c r="GJ13" s="25"/>
      <c r="GK13" s="25"/>
      <c r="GL13" s="25"/>
      <c r="GM13" s="25"/>
      <c r="GN13" s="25"/>
      <c r="GO13" s="25"/>
      <c r="GP13" s="25"/>
      <c r="GQ13" s="25"/>
      <c r="GR13" s="25"/>
      <c r="GS13" s="25"/>
      <c r="GT13" s="25"/>
      <c r="GU13" s="25"/>
      <c r="GV13" s="25"/>
      <c r="GW13" s="25"/>
      <c r="GX13" s="25"/>
      <c r="GY13" s="25"/>
      <c r="GZ13" s="25"/>
      <c r="HA13" s="25"/>
      <c r="HB13" s="25"/>
      <c r="HC13" s="25"/>
      <c r="HD13" s="25"/>
      <c r="HE13" s="25"/>
      <c r="HF13" s="25"/>
      <c r="HG13" s="25"/>
      <c r="HH13" s="25"/>
      <c r="HI13" s="25"/>
      <c r="HJ13" s="25"/>
      <c r="HK13" s="25"/>
      <c r="HL13" s="25"/>
      <c r="HM13" s="25"/>
      <c r="HN13" s="25"/>
      <c r="HO13" s="25"/>
      <c r="HP13" s="25"/>
      <c r="HQ13" s="25"/>
      <c r="HR13" s="25"/>
      <c r="HS13" s="25"/>
      <c r="HT13" s="25"/>
      <c r="HU13" s="25"/>
      <c r="HV13" s="25"/>
      <c r="HW13" s="25"/>
      <c r="HX13" s="25"/>
      <c r="HY13" s="25"/>
      <c r="HZ13" s="25"/>
      <c r="IA13" s="25"/>
      <c r="IB13" s="25"/>
      <c r="IC13" s="25"/>
      <c r="ID13" s="25"/>
      <c r="IE13" s="25"/>
      <c r="IF13" s="25"/>
      <c r="IG13" s="25"/>
      <c r="IH13" s="25"/>
      <c r="II13" s="25"/>
      <c r="IJ13" s="25"/>
      <c r="IK13" s="25"/>
      <c r="IL13" s="25"/>
      <c r="IM13" s="25"/>
      <c r="IN13" s="25"/>
      <c r="IO13" s="25"/>
      <c r="IP13" s="25"/>
      <c r="IQ13" s="25"/>
      <c r="IR13" s="25"/>
    </row>
    <row r="14" spans="1:252" ht="60.75" customHeight="1" x14ac:dyDescent="0.25">
      <c r="A14" s="443" t="s">
        <v>62</v>
      </c>
      <c r="B14" s="444"/>
      <c r="C14" s="444"/>
      <c r="D14" s="444"/>
      <c r="E14" s="444"/>
      <c r="F14" s="444"/>
      <c r="G14" s="444"/>
      <c r="H14" s="444"/>
      <c r="I14" s="444"/>
      <c r="J14" s="444"/>
      <c r="K14" s="444"/>
      <c r="L14" s="444"/>
      <c r="M14" s="444"/>
    </row>
  </sheetData>
  <mergeCells count="10">
    <mergeCell ref="A14:M14"/>
    <mergeCell ref="E2:J2"/>
    <mergeCell ref="B10:M10"/>
    <mergeCell ref="B11:M11"/>
    <mergeCell ref="B12:M12"/>
    <mergeCell ref="B13:M13"/>
    <mergeCell ref="L3:M3"/>
    <mergeCell ref="B4:C4"/>
    <mergeCell ref="E4:G4"/>
    <mergeCell ref="B5:C5"/>
  </mergeCells>
  <conditionalFormatting sqref="O11:O13">
    <cfRule type="containsText" dxfId="68" priority="38" operator="containsText" text="Fail">
      <formula>NOT(ISERROR(SEARCH("Fail",O11)))</formula>
    </cfRule>
  </conditionalFormatting>
  <conditionalFormatting sqref="Q11:Q13">
    <cfRule type="containsText" dxfId="67" priority="37" operator="containsText" text="Fail">
      <formula>NOT(ISERROR(SEARCH("Fail",Q11)))</formula>
    </cfRule>
  </conditionalFormatting>
  <conditionalFormatting sqref="S11:S13">
    <cfRule type="containsText" dxfId="66" priority="36" operator="containsText" text="Fail">
      <formula>NOT(ISERROR(SEARCH("Fail",S11)))</formula>
    </cfRule>
  </conditionalFormatting>
  <conditionalFormatting sqref="U11:U13">
    <cfRule type="containsText" dxfId="65" priority="35" operator="containsText" text="Fail">
      <formula>NOT(ISERROR(SEARCH("Fail",U11)))</formula>
    </cfRule>
  </conditionalFormatting>
  <conditionalFormatting sqref="W11:W13">
    <cfRule type="containsText" dxfId="64" priority="34" operator="containsText" text="Fail">
      <formula>NOT(ISERROR(SEARCH("Fail",W11)))</formula>
    </cfRule>
  </conditionalFormatting>
  <conditionalFormatting sqref="Y11:Y13">
    <cfRule type="containsText" dxfId="63" priority="33" operator="containsText" text="Fail">
      <formula>NOT(ISERROR(SEARCH("Fail",Y11)))</formula>
    </cfRule>
  </conditionalFormatting>
  <conditionalFormatting sqref="AA11:AA13">
    <cfRule type="containsText" dxfId="62" priority="32" operator="containsText" text="Fail">
      <formula>NOT(ISERROR(SEARCH("Fail",AA11)))</formula>
    </cfRule>
  </conditionalFormatting>
  <conditionalFormatting sqref="AC11:AC13">
    <cfRule type="containsText" dxfId="61" priority="31" operator="containsText" text="Fail">
      <formula>NOT(ISERROR(SEARCH("Fail",AC11)))</formula>
    </cfRule>
  </conditionalFormatting>
  <conditionalFormatting sqref="AE11:AE13">
    <cfRule type="containsText" dxfId="60" priority="30" operator="containsText" text="Fail">
      <formula>NOT(ISERROR(SEARCH("Fail",AE11)))</formula>
    </cfRule>
  </conditionalFormatting>
  <conditionalFormatting sqref="AG11:AG13">
    <cfRule type="containsText" dxfId="59" priority="29" operator="containsText" text="Fail">
      <formula>NOT(ISERROR(SEARCH("Fail",AG11)))</formula>
    </cfRule>
  </conditionalFormatting>
  <conditionalFormatting sqref="AI11:AI13">
    <cfRule type="containsText" dxfId="58" priority="28" operator="containsText" text="Fail">
      <formula>NOT(ISERROR(SEARCH("Fail",AI11)))</formula>
    </cfRule>
  </conditionalFormatting>
  <conditionalFormatting sqref="AK11:AK13">
    <cfRule type="containsText" dxfId="57" priority="27" operator="containsText" text="Fail">
      <formula>NOT(ISERROR(SEARCH("Fail",AK11)))</formula>
    </cfRule>
  </conditionalFormatting>
  <conditionalFormatting sqref="AM11:AM13">
    <cfRule type="containsText" dxfId="56" priority="26" operator="containsText" text="Fail">
      <formula>NOT(ISERROR(SEARCH("Fail",AM11)))</formula>
    </cfRule>
  </conditionalFormatting>
  <conditionalFormatting sqref="AO11:AO13">
    <cfRule type="containsText" dxfId="55" priority="25" operator="containsText" text="Fail">
      <formula>NOT(ISERROR(SEARCH("Fail",AO11)))</formula>
    </cfRule>
  </conditionalFormatting>
  <conditionalFormatting sqref="AQ11:AQ13">
    <cfRule type="containsText" dxfId="54" priority="24" operator="containsText" text="Fail">
      <formula>NOT(ISERROR(SEARCH("Fail",AQ11)))</formula>
    </cfRule>
  </conditionalFormatting>
  <conditionalFormatting sqref="AS11:AS13">
    <cfRule type="containsText" dxfId="53" priority="23" operator="containsText" text="Fail">
      <formula>NOT(ISERROR(SEARCH("Fail",AS11)))</formula>
    </cfRule>
  </conditionalFormatting>
  <conditionalFormatting sqref="AU11:AU13">
    <cfRule type="containsText" dxfId="52" priority="22" operator="containsText" text="Fail">
      <formula>NOT(ISERROR(SEARCH("Fail",AU11)))</formula>
    </cfRule>
  </conditionalFormatting>
  <conditionalFormatting sqref="AW11:AW13">
    <cfRule type="containsText" dxfId="51" priority="21" operator="containsText" text="Fail">
      <formula>NOT(ISERROR(SEARCH("Fail",AW11)))</formula>
    </cfRule>
  </conditionalFormatting>
  <conditionalFormatting sqref="AY11:AY13">
    <cfRule type="containsText" dxfId="50" priority="20" operator="containsText" text="Fail">
      <formula>NOT(ISERROR(SEARCH("Fail",AY11)))</formula>
    </cfRule>
  </conditionalFormatting>
  <conditionalFormatting sqref="BA11:BA13">
    <cfRule type="containsText" dxfId="49" priority="19" operator="containsText" text="Fail">
      <formula>NOT(ISERROR(SEARCH("Fail",BA11)))</formula>
    </cfRule>
  </conditionalFormatting>
  <dataValidations count="1">
    <dataValidation type="list" showErrorMessage="1" errorTitle="Invalid Selection" error="Select either Yes, No, or N/A from the dropdown list. Click &quot;Cancel&quot; below, then update selection." sqref="P11:P13 R11:R13 T11:T13 V11:V13 X11:X13 Z11:Z13 AB11:AB13 AD11:AD13 AF11:AF13 AH11:AH13 AJ11:AJ13 AL11:AL13 AN11:AN13 AP11:AP13 AR11:AR13 AT11:AT13 AV11:AV13 AX11:AX13 AZ11:AZ13 N11:N13" xr:uid="{EF610E2E-A935-4F05-A7D9-C1E413D7D76D}">
      <formula1>"Yes,No,NA"</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17D14-6798-45DC-AA12-9012155C63E2}">
  <dimension ref="A2:BA16"/>
  <sheetViews>
    <sheetView workbookViewId="0">
      <selection activeCell="H20" sqref="H20"/>
    </sheetView>
  </sheetViews>
  <sheetFormatPr defaultRowHeight="15" x14ac:dyDescent="0.25"/>
  <cols>
    <col min="5" max="5" width="10.140625" bestFit="1" customWidth="1"/>
    <col min="7" max="7" width="10.7109375" customWidth="1"/>
    <col min="12" max="12" width="11.85546875" customWidth="1"/>
    <col min="13" max="13" width="11.7109375" customWidth="1"/>
    <col min="14" max="14" width="12.85546875" customWidth="1"/>
    <col min="15" max="15" width="13" hidden="1" customWidth="1"/>
    <col min="16" max="16" width="12.140625" customWidth="1"/>
    <col min="17" max="17" width="0" hidden="1" customWidth="1"/>
    <col min="19" max="19" width="0" hidden="1" customWidth="1"/>
    <col min="21" max="21" width="0" hidden="1" customWidth="1"/>
    <col min="23" max="23" width="0" hidden="1" customWidth="1"/>
    <col min="25" max="25" width="0" hidden="1" customWidth="1"/>
    <col min="27" max="27" width="0" hidden="1" customWidth="1"/>
    <col min="29" max="29" width="0" hidden="1" customWidth="1"/>
    <col min="31" max="31" width="0" hidden="1" customWidth="1"/>
    <col min="33" max="33" width="0" hidden="1" customWidth="1"/>
    <col min="35" max="35" width="0" hidden="1" customWidth="1"/>
    <col min="37" max="37" width="0" hidden="1" customWidth="1"/>
    <col min="39" max="39" width="0" hidden="1" customWidth="1"/>
    <col min="41" max="41" width="0" hidden="1" customWidth="1"/>
    <col min="43" max="43" width="0" hidden="1" customWidth="1"/>
    <col min="45" max="45" width="0" hidden="1" customWidth="1"/>
    <col min="47" max="47" width="0" hidden="1" customWidth="1"/>
    <col min="49" max="49" width="0" hidden="1" customWidth="1"/>
    <col min="51" max="51" width="0" hidden="1" customWidth="1"/>
    <col min="53" max="53" width="0" hidden="1" customWidth="1"/>
  </cols>
  <sheetData>
    <row r="2" spans="1:53" s="20" customFormat="1" ht="18" x14ac:dyDescent="0.25">
      <c r="A2" s="17"/>
      <c r="B2" s="114" t="s">
        <v>22</v>
      </c>
      <c r="D2" s="17"/>
      <c r="E2" s="430">
        <f>'Review Results'!F4</f>
        <v>0</v>
      </c>
      <c r="F2" s="430"/>
      <c r="G2" s="430"/>
      <c r="H2" s="430"/>
      <c r="I2" s="430"/>
      <c r="J2" s="430"/>
      <c r="K2" s="21"/>
      <c r="L2" s="21"/>
      <c r="M2" s="256" t="s">
        <v>23</v>
      </c>
      <c r="N2" s="22">
        <f>'Review Results'!F5</f>
        <v>0</v>
      </c>
    </row>
    <row r="3" spans="1:53" s="20" customFormat="1" x14ac:dyDescent="0.25">
      <c r="A3" s="17"/>
      <c r="C3" s="19"/>
      <c r="D3" s="19"/>
      <c r="E3" s="19"/>
      <c r="F3" s="19"/>
      <c r="G3" s="19"/>
      <c r="K3" s="39"/>
      <c r="L3" s="352"/>
      <c r="M3" s="352"/>
    </row>
    <row r="4" spans="1:53" s="20" customFormat="1" x14ac:dyDescent="0.25">
      <c r="A4" s="17"/>
      <c r="B4" s="352" t="s">
        <v>24</v>
      </c>
      <c r="C4" s="352"/>
      <c r="E4" s="404" t="s">
        <v>364</v>
      </c>
      <c r="F4" s="405"/>
      <c r="G4" s="405"/>
      <c r="H4" s="254"/>
    </row>
    <row r="5" spans="1:53" ht="15.75" x14ac:dyDescent="0.25">
      <c r="B5" s="414">
        <f>'Review Results'!K3</f>
        <v>0</v>
      </c>
      <c r="C5" s="414"/>
      <c r="E5" s="261">
        <f>'Review Results'!K4</f>
        <v>0</v>
      </c>
      <c r="F5" s="24" t="s">
        <v>26</v>
      </c>
      <c r="G5" s="23">
        <f>'Review Results'!K5</f>
        <v>0</v>
      </c>
    </row>
    <row r="10" spans="1:53" ht="15.75" x14ac:dyDescent="0.25">
      <c r="A10" s="464" t="s">
        <v>46</v>
      </c>
      <c r="B10" s="464"/>
      <c r="C10" s="464"/>
      <c r="D10" s="464"/>
      <c r="E10" s="464"/>
      <c r="F10" s="464"/>
      <c r="G10" s="464"/>
      <c r="H10" s="464"/>
      <c r="I10" s="464"/>
      <c r="J10" s="464"/>
      <c r="K10" s="464"/>
      <c r="L10" s="464"/>
      <c r="M10" s="465"/>
      <c r="N10" s="209" t="s">
        <v>400</v>
      </c>
      <c r="O10" s="31"/>
      <c r="P10" s="209" t="s">
        <v>400</v>
      </c>
      <c r="Q10" s="31"/>
      <c r="R10" s="209" t="s">
        <v>400</v>
      </c>
      <c r="S10" s="31"/>
      <c r="T10" s="209" t="s">
        <v>400</v>
      </c>
      <c r="U10" s="31"/>
      <c r="V10" s="209" t="s">
        <v>400</v>
      </c>
      <c r="W10" s="31"/>
      <c r="X10" s="209" t="s">
        <v>400</v>
      </c>
      <c r="Y10" s="31"/>
      <c r="Z10" s="209" t="s">
        <v>400</v>
      </c>
      <c r="AA10" s="31"/>
      <c r="AB10" s="209" t="s">
        <v>400</v>
      </c>
      <c r="AC10" s="31"/>
      <c r="AD10" s="209" t="s">
        <v>400</v>
      </c>
      <c r="AE10" s="31"/>
      <c r="AF10" s="209" t="s">
        <v>400</v>
      </c>
      <c r="AG10" s="31"/>
      <c r="AH10" s="209" t="s">
        <v>400</v>
      </c>
      <c r="AI10" s="31"/>
      <c r="AJ10" s="209" t="s">
        <v>400</v>
      </c>
      <c r="AK10" s="31"/>
      <c r="AL10" s="209" t="s">
        <v>400</v>
      </c>
      <c r="AM10" s="31"/>
      <c r="AN10" s="209" t="s">
        <v>400</v>
      </c>
      <c r="AO10" s="31"/>
      <c r="AP10" s="209" t="s">
        <v>400</v>
      </c>
      <c r="AQ10" s="31"/>
      <c r="AR10" s="209" t="s">
        <v>400</v>
      </c>
      <c r="AS10" s="31"/>
      <c r="AT10" s="209" t="s">
        <v>400</v>
      </c>
      <c r="AU10" s="31"/>
      <c r="AV10" s="209" t="s">
        <v>400</v>
      </c>
      <c r="AW10" s="31"/>
      <c r="AX10" s="209" t="s">
        <v>400</v>
      </c>
      <c r="AY10" s="31"/>
      <c r="AZ10" s="209" t="s">
        <v>400</v>
      </c>
      <c r="BA10" s="31"/>
    </row>
    <row r="11" spans="1:53" ht="50.25" customHeight="1" x14ac:dyDescent="0.25">
      <c r="A11" s="41">
        <v>1</v>
      </c>
      <c r="B11" s="457" t="s">
        <v>47</v>
      </c>
      <c r="C11" s="457"/>
      <c r="D11" s="457"/>
      <c r="E11" s="457"/>
      <c r="F11" s="457"/>
      <c r="G11" s="457"/>
      <c r="H11" s="457"/>
      <c r="I11" s="457"/>
      <c r="J11" s="457"/>
      <c r="K11" s="457"/>
      <c r="L11" s="457"/>
      <c r="M11" s="458"/>
      <c r="N11" s="27"/>
      <c r="O11" s="28" t="str">
        <f t="shared" ref="O11:O14" si="0">IF(N11="","",IF(N11="Yes","Pass",IF(N11="No","Fail","N/A")))</f>
        <v/>
      </c>
      <c r="P11" s="27"/>
      <c r="Q11" s="28" t="str">
        <f t="shared" ref="Q11:Q14" si="1">IF(P11="","",IF(P11="Yes","Pass",IF(P11="No","Fail","N/A")))</f>
        <v/>
      </c>
      <c r="R11" s="27"/>
      <c r="S11" s="28" t="str">
        <f t="shared" ref="S11:S14" si="2">IF(R11="","",IF(R11="Yes","Pass",IF(R11="No","Fail","N/A")))</f>
        <v/>
      </c>
      <c r="T11" s="27"/>
      <c r="U11" s="28" t="str">
        <f t="shared" ref="U11:U14" si="3">IF(T11="","",IF(T11="Yes","Pass",IF(T11="No","Fail","N/A")))</f>
        <v/>
      </c>
      <c r="V11" s="27"/>
      <c r="W11" s="28" t="str">
        <f t="shared" ref="W11:W14" si="4">IF(V11="","",IF(V11="Yes","Pass",IF(V11="No","Fail","N/A")))</f>
        <v/>
      </c>
      <c r="X11" s="27"/>
      <c r="Y11" s="28" t="str">
        <f t="shared" ref="Y11:Y14" si="5">IF(X11="","",IF(X11="Yes","Pass",IF(X11="No","Fail","N/A")))</f>
        <v/>
      </c>
      <c r="Z11" s="27"/>
      <c r="AA11" s="28" t="str">
        <f t="shared" ref="AA11:AA14" si="6">IF(Z11="","",IF(Z11="Yes","Pass",IF(Z11="No","Fail","N/A")))</f>
        <v/>
      </c>
      <c r="AB11" s="27"/>
      <c r="AC11" s="28" t="str">
        <f t="shared" ref="AC11:AC14" si="7">IF(AB11="","",IF(AB11="Yes","Pass",IF(AB11="No","Fail","N/A")))</f>
        <v/>
      </c>
      <c r="AD11" s="27"/>
      <c r="AE11" s="28" t="str">
        <f t="shared" ref="AE11:AE14" si="8">IF(AD11="","",IF(AD11="Yes","Pass",IF(AD11="No","Fail","N/A")))</f>
        <v/>
      </c>
      <c r="AF11" s="27"/>
      <c r="AG11" s="28" t="str">
        <f t="shared" ref="AG11:AG14" si="9">IF(AF11="","",IF(AF11="Yes","Pass",IF(AF11="No","Fail","N/A")))</f>
        <v/>
      </c>
      <c r="AH11" s="27"/>
      <c r="AI11" s="28" t="str">
        <f t="shared" ref="AI11:AI14" si="10">IF(AH11="","",IF(AH11="Yes","Pass",IF(AH11="No","Fail","N/A")))</f>
        <v/>
      </c>
      <c r="AJ11" s="27"/>
      <c r="AK11" s="28" t="str">
        <f t="shared" ref="AK11:AK14" si="11">IF(AJ11="","",IF(AJ11="Yes","Pass",IF(AJ11="No","Fail","N/A")))</f>
        <v/>
      </c>
      <c r="AL11" s="27"/>
      <c r="AM11" s="28" t="str">
        <f t="shared" ref="AM11:AM14" si="12">IF(AL11="","",IF(AL11="Yes","Pass",IF(AL11="No","Fail","N/A")))</f>
        <v/>
      </c>
      <c r="AN11" s="27"/>
      <c r="AO11" s="28" t="str">
        <f t="shared" ref="AO11:AO14" si="13">IF(AN11="","",IF(AN11="Yes","Pass",IF(AN11="No","Fail","N/A")))</f>
        <v/>
      </c>
      <c r="AP11" s="27"/>
      <c r="AQ11" s="28" t="str">
        <f t="shared" ref="AQ11:AQ14" si="14">IF(AP11="","",IF(AP11="Yes","Pass",IF(AP11="No","Fail","N/A")))</f>
        <v/>
      </c>
      <c r="AR11" s="27"/>
      <c r="AS11" s="28" t="str">
        <f t="shared" ref="AS11:AS14" si="15">IF(AR11="","",IF(AR11="Yes","Pass",IF(AR11="No","Fail","N/A")))</f>
        <v/>
      </c>
      <c r="AT11" s="27"/>
      <c r="AU11" s="28" t="str">
        <f t="shared" ref="AU11:AU14" si="16">IF(AT11="","",IF(AT11="Yes","Pass",IF(AT11="No","Fail","N/A")))</f>
        <v/>
      </c>
      <c r="AV11" s="27"/>
      <c r="AW11" s="28" t="str">
        <f t="shared" ref="AW11:AW14" si="17">IF(AV11="","",IF(AV11="Yes","Pass",IF(AV11="No","Fail","N/A")))</f>
        <v/>
      </c>
      <c r="AX11" s="27"/>
      <c r="AY11" s="28" t="str">
        <f t="shared" ref="AY11:AY14" si="18">IF(AX11="","",IF(AX11="Yes","Pass",IF(AX11="No","Fail","N/A")))</f>
        <v/>
      </c>
      <c r="AZ11" s="27"/>
      <c r="BA11" s="28" t="str">
        <f t="shared" ref="BA11:BA14" si="19">IF(AZ11="","",IF(AZ11="Yes","Pass",IF(AZ11="No","Fail","N/A")))</f>
        <v/>
      </c>
    </row>
    <row r="12" spans="1:53" ht="25.5" customHeight="1" x14ac:dyDescent="0.25">
      <c r="A12" s="41">
        <v>2</v>
      </c>
      <c r="B12" s="457" t="s">
        <v>48</v>
      </c>
      <c r="C12" s="457"/>
      <c r="D12" s="457"/>
      <c r="E12" s="457"/>
      <c r="F12" s="457"/>
      <c r="G12" s="457"/>
      <c r="H12" s="457"/>
      <c r="I12" s="457"/>
      <c r="J12" s="457"/>
      <c r="K12" s="457"/>
      <c r="L12" s="457"/>
      <c r="M12" s="458"/>
      <c r="N12" s="27"/>
      <c r="O12" s="28" t="str">
        <f t="shared" si="0"/>
        <v/>
      </c>
      <c r="P12" s="27"/>
      <c r="Q12" s="28" t="str">
        <f t="shared" si="1"/>
        <v/>
      </c>
      <c r="R12" s="27"/>
      <c r="S12" s="28" t="str">
        <f t="shared" si="2"/>
        <v/>
      </c>
      <c r="T12" s="27"/>
      <c r="U12" s="28" t="str">
        <f t="shared" si="3"/>
        <v/>
      </c>
      <c r="V12" s="27"/>
      <c r="W12" s="28" t="str">
        <f t="shared" si="4"/>
        <v/>
      </c>
      <c r="X12" s="27"/>
      <c r="Y12" s="28" t="str">
        <f t="shared" si="5"/>
        <v/>
      </c>
      <c r="Z12" s="27"/>
      <c r="AA12" s="28" t="str">
        <f t="shared" si="6"/>
        <v/>
      </c>
      <c r="AB12" s="27"/>
      <c r="AC12" s="28" t="str">
        <f t="shared" si="7"/>
        <v/>
      </c>
      <c r="AD12" s="27"/>
      <c r="AE12" s="28" t="str">
        <f t="shared" si="8"/>
        <v/>
      </c>
      <c r="AF12" s="27"/>
      <c r="AG12" s="28" t="str">
        <f t="shared" si="9"/>
        <v/>
      </c>
      <c r="AH12" s="27"/>
      <c r="AI12" s="28" t="str">
        <f t="shared" si="10"/>
        <v/>
      </c>
      <c r="AJ12" s="27"/>
      <c r="AK12" s="28" t="str">
        <f t="shared" si="11"/>
        <v/>
      </c>
      <c r="AL12" s="27"/>
      <c r="AM12" s="28" t="str">
        <f t="shared" si="12"/>
        <v/>
      </c>
      <c r="AN12" s="27"/>
      <c r="AO12" s="28" t="str">
        <f t="shared" si="13"/>
        <v/>
      </c>
      <c r="AP12" s="27"/>
      <c r="AQ12" s="28" t="str">
        <f t="shared" si="14"/>
        <v/>
      </c>
      <c r="AR12" s="27"/>
      <c r="AS12" s="28" t="str">
        <f t="shared" si="15"/>
        <v/>
      </c>
      <c r="AT12" s="27"/>
      <c r="AU12" s="28" t="str">
        <f t="shared" si="16"/>
        <v/>
      </c>
      <c r="AV12" s="27"/>
      <c r="AW12" s="28" t="str">
        <f t="shared" si="17"/>
        <v/>
      </c>
      <c r="AX12" s="27"/>
      <c r="AY12" s="28" t="str">
        <f t="shared" si="18"/>
        <v/>
      </c>
      <c r="AZ12" s="27"/>
      <c r="BA12" s="28" t="str">
        <f t="shared" si="19"/>
        <v/>
      </c>
    </row>
    <row r="13" spans="1:53" ht="29.25" customHeight="1" x14ac:dyDescent="0.25">
      <c r="A13" s="41">
        <v>3</v>
      </c>
      <c r="B13" s="457" t="s">
        <v>49</v>
      </c>
      <c r="C13" s="457"/>
      <c r="D13" s="457"/>
      <c r="E13" s="457"/>
      <c r="F13" s="457"/>
      <c r="G13" s="457"/>
      <c r="H13" s="457"/>
      <c r="I13" s="457"/>
      <c r="J13" s="457"/>
      <c r="K13" s="457"/>
      <c r="L13" s="457"/>
      <c r="M13" s="461"/>
      <c r="N13" s="27"/>
      <c r="O13" s="28" t="str">
        <f t="shared" si="0"/>
        <v/>
      </c>
      <c r="P13" s="27"/>
      <c r="Q13" s="28" t="str">
        <f t="shared" si="1"/>
        <v/>
      </c>
      <c r="R13" s="27"/>
      <c r="S13" s="28" t="str">
        <f t="shared" si="2"/>
        <v/>
      </c>
      <c r="T13" s="27"/>
      <c r="U13" s="28" t="str">
        <f t="shared" si="3"/>
        <v/>
      </c>
      <c r="V13" s="27"/>
      <c r="W13" s="28" t="str">
        <f t="shared" si="4"/>
        <v/>
      </c>
      <c r="X13" s="27"/>
      <c r="Y13" s="28" t="str">
        <f t="shared" si="5"/>
        <v/>
      </c>
      <c r="Z13" s="27"/>
      <c r="AA13" s="28" t="str">
        <f t="shared" si="6"/>
        <v/>
      </c>
      <c r="AB13" s="27"/>
      <c r="AC13" s="28" t="str">
        <f t="shared" si="7"/>
        <v/>
      </c>
      <c r="AD13" s="27"/>
      <c r="AE13" s="28" t="str">
        <f t="shared" si="8"/>
        <v/>
      </c>
      <c r="AF13" s="27"/>
      <c r="AG13" s="28" t="str">
        <f t="shared" si="9"/>
        <v/>
      </c>
      <c r="AH13" s="27"/>
      <c r="AI13" s="28" t="str">
        <f t="shared" si="10"/>
        <v/>
      </c>
      <c r="AJ13" s="27"/>
      <c r="AK13" s="28" t="str">
        <f t="shared" si="11"/>
        <v/>
      </c>
      <c r="AL13" s="27"/>
      <c r="AM13" s="28" t="str">
        <f t="shared" si="12"/>
        <v/>
      </c>
      <c r="AN13" s="27"/>
      <c r="AO13" s="28" t="str">
        <f t="shared" si="13"/>
        <v/>
      </c>
      <c r="AP13" s="27"/>
      <c r="AQ13" s="28" t="str">
        <f t="shared" si="14"/>
        <v/>
      </c>
      <c r="AR13" s="27"/>
      <c r="AS13" s="28" t="str">
        <f t="shared" si="15"/>
        <v/>
      </c>
      <c r="AT13" s="27"/>
      <c r="AU13" s="28" t="str">
        <f t="shared" si="16"/>
        <v/>
      </c>
      <c r="AV13" s="27"/>
      <c r="AW13" s="28" t="str">
        <f t="shared" si="17"/>
        <v/>
      </c>
      <c r="AX13" s="27"/>
      <c r="AY13" s="28" t="str">
        <f t="shared" si="18"/>
        <v/>
      </c>
      <c r="AZ13" s="27"/>
      <c r="BA13" s="28" t="str">
        <f t="shared" si="19"/>
        <v/>
      </c>
    </row>
    <row r="14" spans="1:53" ht="34.5" customHeight="1" x14ac:dyDescent="0.25">
      <c r="A14" s="41">
        <v>4</v>
      </c>
      <c r="B14" s="457" t="s">
        <v>50</v>
      </c>
      <c r="C14" s="457"/>
      <c r="D14" s="457"/>
      <c r="E14" s="457"/>
      <c r="F14" s="457"/>
      <c r="G14" s="457"/>
      <c r="H14" s="457"/>
      <c r="I14" s="457"/>
      <c r="J14" s="457"/>
      <c r="K14" s="457"/>
      <c r="L14" s="457"/>
      <c r="M14" s="458"/>
      <c r="N14" s="27"/>
      <c r="O14" s="28" t="str">
        <f t="shared" si="0"/>
        <v/>
      </c>
      <c r="P14" s="27"/>
      <c r="Q14" s="28" t="str">
        <f t="shared" si="1"/>
        <v/>
      </c>
      <c r="R14" s="27"/>
      <c r="S14" s="28" t="str">
        <f t="shared" si="2"/>
        <v/>
      </c>
      <c r="T14" s="27"/>
      <c r="U14" s="28" t="str">
        <f t="shared" si="3"/>
        <v/>
      </c>
      <c r="V14" s="27"/>
      <c r="W14" s="28" t="str">
        <f t="shared" si="4"/>
        <v/>
      </c>
      <c r="X14" s="27"/>
      <c r="Y14" s="28" t="str">
        <f t="shared" si="5"/>
        <v/>
      </c>
      <c r="Z14" s="27"/>
      <c r="AA14" s="28" t="str">
        <f t="shared" si="6"/>
        <v/>
      </c>
      <c r="AB14" s="27"/>
      <c r="AC14" s="28" t="str">
        <f t="shared" si="7"/>
        <v/>
      </c>
      <c r="AD14" s="27"/>
      <c r="AE14" s="28" t="str">
        <f t="shared" si="8"/>
        <v/>
      </c>
      <c r="AF14" s="27"/>
      <c r="AG14" s="28" t="str">
        <f t="shared" si="9"/>
        <v/>
      </c>
      <c r="AH14" s="27"/>
      <c r="AI14" s="28" t="str">
        <f t="shared" si="10"/>
        <v/>
      </c>
      <c r="AJ14" s="27"/>
      <c r="AK14" s="28" t="str">
        <f t="shared" si="11"/>
        <v/>
      </c>
      <c r="AL14" s="27"/>
      <c r="AM14" s="28" t="str">
        <f t="shared" si="12"/>
        <v/>
      </c>
      <c r="AN14" s="27"/>
      <c r="AO14" s="28" t="str">
        <f t="shared" si="13"/>
        <v/>
      </c>
      <c r="AP14" s="27"/>
      <c r="AQ14" s="28" t="str">
        <f t="shared" si="14"/>
        <v/>
      </c>
      <c r="AR14" s="27"/>
      <c r="AS14" s="28" t="str">
        <f t="shared" si="15"/>
        <v/>
      </c>
      <c r="AT14" s="27"/>
      <c r="AU14" s="28" t="str">
        <f t="shared" si="16"/>
        <v/>
      </c>
      <c r="AV14" s="27"/>
      <c r="AW14" s="28" t="str">
        <f t="shared" si="17"/>
        <v/>
      </c>
      <c r="AX14" s="27"/>
      <c r="AY14" s="28" t="str">
        <f t="shared" si="18"/>
        <v/>
      </c>
      <c r="AZ14" s="27"/>
      <c r="BA14" s="28" t="str">
        <f t="shared" si="19"/>
        <v/>
      </c>
    </row>
    <row r="15" spans="1:53" ht="38.25" customHeight="1" x14ac:dyDescent="0.25">
      <c r="A15" s="41">
        <v>5</v>
      </c>
      <c r="B15" s="455" t="s">
        <v>51</v>
      </c>
      <c r="C15" s="457"/>
      <c r="D15" s="457"/>
      <c r="E15" s="457"/>
      <c r="F15" s="457"/>
      <c r="G15" s="457"/>
      <c r="H15" s="457"/>
      <c r="I15" s="457"/>
      <c r="J15" s="457"/>
      <c r="K15" s="457"/>
      <c r="L15" s="457"/>
      <c r="M15" s="458"/>
      <c r="N15" s="27"/>
      <c r="O15" s="28" t="str">
        <f>IF(N15="","",IF(N15="Yes","Pass",IF(N15="No","Fail","NA")))</f>
        <v/>
      </c>
      <c r="P15" s="27"/>
      <c r="Q15" s="28" t="str">
        <f>IF(P15="","",IF(P15="Yes","Pass",IF(P15="No","Fail","NA")))</f>
        <v/>
      </c>
      <c r="R15" s="27"/>
      <c r="S15" s="28" t="str">
        <f>IF(R15="","",IF(R15="Yes","Pass",IF(R15="No","Fail","NA")))</f>
        <v/>
      </c>
      <c r="T15" s="27"/>
      <c r="U15" s="28" t="str">
        <f>IF(T15="","",IF(T15="Yes","Pass",IF(T15="No","Fail","NA")))</f>
        <v/>
      </c>
      <c r="V15" s="27"/>
      <c r="W15" s="28" t="str">
        <f>IF(V15="","",IF(V15="Yes","Pass",IF(V15="No","Fail","NA")))</f>
        <v/>
      </c>
      <c r="X15" s="27"/>
      <c r="Y15" s="28" t="str">
        <f>IF(X15="","",IF(X15="Yes","Pass",IF(X15="No","Fail","NA")))</f>
        <v/>
      </c>
      <c r="Z15" s="27"/>
      <c r="AA15" s="28" t="str">
        <f>IF(Z15="","",IF(Z15="Yes","Pass",IF(Z15="No","Fail","NA")))</f>
        <v/>
      </c>
      <c r="AB15" s="27"/>
      <c r="AC15" s="28" t="str">
        <f>IF(AB15="","",IF(AB15="Yes","Pass",IF(AB15="No","Fail","NA")))</f>
        <v/>
      </c>
      <c r="AD15" s="27"/>
      <c r="AE15" s="28" t="str">
        <f>IF(AD15="","",IF(AD15="Yes","Pass",IF(AD15="No","Fail","NA")))</f>
        <v/>
      </c>
      <c r="AF15" s="27"/>
      <c r="AG15" s="28" t="str">
        <f>IF(AF15="","",IF(AF15="Yes","Pass",IF(AF15="No","Fail","NA")))</f>
        <v/>
      </c>
      <c r="AH15" s="27"/>
      <c r="AI15" s="28" t="str">
        <f>IF(AH15="","",IF(AH15="Yes","Pass",IF(AH15="No","Fail","NA")))</f>
        <v/>
      </c>
      <c r="AJ15" s="27"/>
      <c r="AK15" s="28" t="str">
        <f>IF(AJ15="","",IF(AJ15="Yes","Pass",IF(AJ15="No","Fail","NA")))</f>
        <v/>
      </c>
      <c r="AL15" s="27"/>
      <c r="AM15" s="28" t="str">
        <f>IF(AL15="","",IF(AL15="Yes","Pass",IF(AL15="No","Fail","NA")))</f>
        <v/>
      </c>
      <c r="AN15" s="27"/>
      <c r="AO15" s="28" t="str">
        <f>IF(AN15="","",IF(AN15="Yes","Pass",IF(AN15="No","Fail","NA")))</f>
        <v/>
      </c>
      <c r="AP15" s="27"/>
      <c r="AQ15" s="28" t="str">
        <f>IF(AP15="","",IF(AP15="Yes","Pass",IF(AP15="No","Fail","NA")))</f>
        <v/>
      </c>
      <c r="AR15" s="27"/>
      <c r="AS15" s="28" t="str">
        <f>IF(AR15="","",IF(AR15="Yes","Pass",IF(AR15="No","Fail","NA")))</f>
        <v/>
      </c>
      <c r="AT15" s="27"/>
      <c r="AU15" s="28" t="str">
        <f>IF(AT15="","",IF(AT15="Yes","Pass",IF(AT15="No","Fail","NA")))</f>
        <v/>
      </c>
      <c r="AV15" s="27"/>
      <c r="AW15" s="28" t="str">
        <f>IF(AV15="","",IF(AV15="Yes","Pass",IF(AV15="No","Fail","NA")))</f>
        <v/>
      </c>
      <c r="AX15" s="27"/>
      <c r="AY15" s="28" t="str">
        <f>IF(AX15="","",IF(AX15="Yes","Pass",IF(AX15="No","Fail","NA")))</f>
        <v/>
      </c>
      <c r="AZ15" s="27"/>
      <c r="BA15" s="28" t="str">
        <f>IF(AZ15="","",IF(AZ15="Yes","Pass",IF(AZ15="No","Fail","NA")))</f>
        <v/>
      </c>
    </row>
    <row r="16" spans="1:53" ht="45" customHeight="1" x14ac:dyDescent="0.25">
      <c r="A16" s="326" t="s">
        <v>62</v>
      </c>
      <c r="B16" s="418"/>
      <c r="C16" s="418"/>
      <c r="D16" s="418"/>
      <c r="E16" s="418"/>
      <c r="F16" s="418"/>
      <c r="G16" s="418"/>
      <c r="H16" s="418"/>
      <c r="I16" s="418"/>
      <c r="J16" s="418"/>
      <c r="K16" s="418"/>
      <c r="L16" s="418"/>
      <c r="M16" s="463"/>
      <c r="N16" s="29" t="s">
        <v>52</v>
      </c>
      <c r="O16" s="29" t="s">
        <v>52</v>
      </c>
      <c r="P16" s="25"/>
      <c r="Q16" s="25"/>
      <c r="R16" s="25"/>
    </row>
  </sheetData>
  <mergeCells count="12">
    <mergeCell ref="B11:M11"/>
    <mergeCell ref="E2:J2"/>
    <mergeCell ref="A10:M10"/>
    <mergeCell ref="L3:M3"/>
    <mergeCell ref="B4:C4"/>
    <mergeCell ref="E4:G4"/>
    <mergeCell ref="B5:C5"/>
    <mergeCell ref="A16:M16"/>
    <mergeCell ref="B12:M12"/>
    <mergeCell ref="B13:M13"/>
    <mergeCell ref="B14:M14"/>
    <mergeCell ref="B15:M15"/>
  </mergeCells>
  <conditionalFormatting sqref="O11:O15">
    <cfRule type="containsText" dxfId="48" priority="38" operator="containsText" text="Fail">
      <formula>NOT(ISERROR(SEARCH("Fail",O11)))</formula>
    </cfRule>
  </conditionalFormatting>
  <conditionalFormatting sqref="Q11:Q15">
    <cfRule type="containsText" dxfId="47" priority="37" operator="containsText" text="Fail">
      <formula>NOT(ISERROR(SEARCH("Fail",Q11)))</formula>
    </cfRule>
  </conditionalFormatting>
  <conditionalFormatting sqref="S11:S15">
    <cfRule type="containsText" dxfId="46" priority="18" operator="containsText" text="Fail">
      <formula>NOT(ISERROR(SEARCH("Fail",S11)))</formula>
    </cfRule>
  </conditionalFormatting>
  <conditionalFormatting sqref="U11:U15">
    <cfRule type="containsText" dxfId="45" priority="17" operator="containsText" text="Fail">
      <formula>NOT(ISERROR(SEARCH("Fail",U11)))</formula>
    </cfRule>
  </conditionalFormatting>
  <conditionalFormatting sqref="W11:W15">
    <cfRule type="containsText" dxfId="44" priority="16" operator="containsText" text="Fail">
      <formula>NOT(ISERROR(SEARCH("Fail",W11)))</formula>
    </cfRule>
  </conditionalFormatting>
  <conditionalFormatting sqref="Y11:Y15">
    <cfRule type="containsText" dxfId="43" priority="15" operator="containsText" text="Fail">
      <formula>NOT(ISERROR(SEARCH("Fail",Y11)))</formula>
    </cfRule>
  </conditionalFormatting>
  <conditionalFormatting sqref="AA11:AA15">
    <cfRule type="containsText" dxfId="42" priority="14" operator="containsText" text="Fail">
      <formula>NOT(ISERROR(SEARCH("Fail",AA11)))</formula>
    </cfRule>
  </conditionalFormatting>
  <conditionalFormatting sqref="AC11:AC15">
    <cfRule type="containsText" dxfId="41" priority="13" operator="containsText" text="Fail">
      <formula>NOT(ISERROR(SEARCH("Fail",AC11)))</formula>
    </cfRule>
  </conditionalFormatting>
  <conditionalFormatting sqref="AE11:AE15">
    <cfRule type="containsText" dxfId="40" priority="12" operator="containsText" text="Fail">
      <formula>NOT(ISERROR(SEARCH("Fail",AE11)))</formula>
    </cfRule>
  </conditionalFormatting>
  <conditionalFormatting sqref="AG11:AG15">
    <cfRule type="containsText" dxfId="39" priority="11" operator="containsText" text="Fail">
      <formula>NOT(ISERROR(SEARCH("Fail",AG11)))</formula>
    </cfRule>
  </conditionalFormatting>
  <conditionalFormatting sqref="AI11:AI15">
    <cfRule type="containsText" dxfId="38" priority="10" operator="containsText" text="Fail">
      <formula>NOT(ISERROR(SEARCH("Fail",AI11)))</formula>
    </cfRule>
  </conditionalFormatting>
  <conditionalFormatting sqref="AK11:AK15">
    <cfRule type="containsText" dxfId="37" priority="9" operator="containsText" text="Fail">
      <formula>NOT(ISERROR(SEARCH("Fail",AK11)))</formula>
    </cfRule>
  </conditionalFormatting>
  <conditionalFormatting sqref="AM11:AM15">
    <cfRule type="containsText" dxfId="36" priority="8" operator="containsText" text="Fail">
      <formula>NOT(ISERROR(SEARCH("Fail",AM11)))</formula>
    </cfRule>
  </conditionalFormatting>
  <conditionalFormatting sqref="AO11:AO15">
    <cfRule type="containsText" dxfId="35" priority="7" operator="containsText" text="Fail">
      <formula>NOT(ISERROR(SEARCH("Fail",AO11)))</formula>
    </cfRule>
  </conditionalFormatting>
  <conditionalFormatting sqref="AQ11:AQ15">
    <cfRule type="containsText" dxfId="34" priority="6" operator="containsText" text="Fail">
      <formula>NOT(ISERROR(SEARCH("Fail",AQ11)))</formula>
    </cfRule>
  </conditionalFormatting>
  <conditionalFormatting sqref="AS11:AS15">
    <cfRule type="containsText" dxfId="33" priority="5" operator="containsText" text="Fail">
      <formula>NOT(ISERROR(SEARCH("Fail",AS11)))</formula>
    </cfRule>
  </conditionalFormatting>
  <conditionalFormatting sqref="AU11:AU15">
    <cfRule type="containsText" dxfId="32" priority="4" operator="containsText" text="Fail">
      <formula>NOT(ISERROR(SEARCH("Fail",AU11)))</formula>
    </cfRule>
  </conditionalFormatting>
  <conditionalFormatting sqref="AW11:AW15">
    <cfRule type="containsText" dxfId="31" priority="3" operator="containsText" text="Fail">
      <formula>NOT(ISERROR(SEARCH("Fail",AW11)))</formula>
    </cfRule>
  </conditionalFormatting>
  <conditionalFormatting sqref="AY11:AY15">
    <cfRule type="containsText" dxfId="30" priority="2" operator="containsText" text="Fail">
      <formula>NOT(ISERROR(SEARCH("Fail",AY11)))</formula>
    </cfRule>
  </conditionalFormatting>
  <conditionalFormatting sqref="BA11:BA15">
    <cfRule type="containsText" dxfId="29" priority="1" operator="containsText" text="Fail">
      <formula>NOT(ISERROR(SEARCH("Fail",BA11)))</formula>
    </cfRule>
  </conditionalFormatting>
  <dataValidations count="1">
    <dataValidation type="list" showErrorMessage="1" errorTitle="Invalid Selection" error="Select either Yes, No, or N/A from the dropdown list. Click &quot;Cancel&quot; below, then update selection." sqref="N11:N15 P11:P15 R11:R15 T11:T15 V11:V15 X11:X15 Z11:Z15 AB11:AB15 AD11:AD15 AF11:AF15 AH11:AH15 AJ11:AJ15 AL11:AL15 AN11:AN15 AP11:AP15 AR11:AR15 AT11:AT15 AV11:AV15 AX11:AX15 AZ11:AZ15" xr:uid="{BF9BF1BE-68D7-4AD6-A390-041E944865D0}">
      <formula1>"Yes,No,NA"</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E3FE9-50F1-418C-96DC-FB2E35DAC3E7}">
  <dimension ref="A2:IR21"/>
  <sheetViews>
    <sheetView workbookViewId="0">
      <selection activeCell="N8" sqref="N8:AF15"/>
    </sheetView>
  </sheetViews>
  <sheetFormatPr defaultRowHeight="15" x14ac:dyDescent="0.25"/>
  <cols>
    <col min="5" max="5" width="11" customWidth="1"/>
    <col min="7" max="7" width="11.85546875" customWidth="1"/>
    <col min="12" max="12" width="11.140625" customWidth="1"/>
    <col min="13" max="13" width="11.7109375" customWidth="1"/>
    <col min="14" max="14" width="11.42578125" customWidth="1"/>
    <col min="15" max="15" width="12.5703125" hidden="1" customWidth="1"/>
    <col min="17" max="17" width="9.7109375" hidden="1" customWidth="1"/>
    <col min="19" max="19" width="0" hidden="1" customWidth="1"/>
    <col min="21" max="21" width="0" hidden="1" customWidth="1"/>
    <col min="23" max="23" width="0" hidden="1" customWidth="1"/>
    <col min="25" max="25" width="0" hidden="1" customWidth="1"/>
    <col min="27" max="27" width="0" hidden="1" customWidth="1"/>
    <col min="29" max="29" width="0" hidden="1" customWidth="1"/>
    <col min="31" max="31" width="0" hidden="1" customWidth="1"/>
    <col min="33" max="33" width="0" hidden="1" customWidth="1"/>
  </cols>
  <sheetData>
    <row r="2" spans="1:252" s="20" customFormat="1" ht="18" x14ac:dyDescent="0.25">
      <c r="A2" s="17"/>
      <c r="B2" s="114" t="s">
        <v>22</v>
      </c>
      <c r="D2" s="17"/>
      <c r="E2" s="430">
        <f>'Review Results'!F4</f>
        <v>0</v>
      </c>
      <c r="F2" s="430"/>
      <c r="G2" s="430"/>
      <c r="H2" s="430"/>
      <c r="I2" s="430"/>
      <c r="J2" s="430"/>
      <c r="K2" s="21"/>
      <c r="L2" s="21"/>
      <c r="M2" s="256" t="s">
        <v>23</v>
      </c>
      <c r="N2" s="22">
        <f>'Review Results'!F5</f>
        <v>0</v>
      </c>
    </row>
    <row r="3" spans="1:252" s="20" customFormat="1" x14ac:dyDescent="0.25">
      <c r="A3" s="17"/>
      <c r="C3" s="19"/>
      <c r="D3" s="19"/>
      <c r="E3" s="19"/>
      <c r="F3" s="19"/>
      <c r="G3" s="19"/>
      <c r="K3" s="39"/>
      <c r="L3" s="352"/>
      <c r="M3" s="352"/>
    </row>
    <row r="4" spans="1:252" s="20" customFormat="1" x14ac:dyDescent="0.25">
      <c r="A4" s="17"/>
      <c r="B4" s="352" t="s">
        <v>24</v>
      </c>
      <c r="C4" s="352"/>
      <c r="E4" s="404" t="s">
        <v>364</v>
      </c>
      <c r="F4" s="405"/>
      <c r="G4" s="405"/>
      <c r="H4" s="254"/>
    </row>
    <row r="5" spans="1:252" ht="15.75" x14ac:dyDescent="0.25">
      <c r="B5" s="414">
        <f>'Review Results'!K3</f>
        <v>0</v>
      </c>
      <c r="C5" s="414"/>
      <c r="E5" s="261">
        <f>'Review Results'!K4</f>
        <v>0</v>
      </c>
      <c r="F5" s="24" t="s">
        <v>26</v>
      </c>
      <c r="G5" s="23">
        <f>'Review Results'!K5</f>
        <v>0</v>
      </c>
    </row>
    <row r="6" spans="1:252" s="20" customFormat="1" x14ac:dyDescent="0.25">
      <c r="A6" s="17"/>
      <c r="I6" s="257"/>
      <c r="J6" s="257"/>
      <c r="L6" s="24"/>
      <c r="M6" s="258"/>
    </row>
    <row r="7" spans="1:252" s="20" customFormat="1" x14ac:dyDescent="0.25">
      <c r="A7" s="17"/>
      <c r="I7" s="257"/>
      <c r="J7" s="257"/>
      <c r="L7" s="24"/>
      <c r="M7" s="258"/>
    </row>
    <row r="8" spans="1:252" ht="15.75" x14ac:dyDescent="0.25">
      <c r="A8" s="464" t="s">
        <v>38</v>
      </c>
      <c r="B8" s="464"/>
      <c r="C8" s="464"/>
      <c r="D8" s="464"/>
      <c r="E8" s="464"/>
      <c r="F8" s="464"/>
      <c r="G8" s="464"/>
      <c r="H8" s="464"/>
      <c r="I8" s="464"/>
      <c r="J8" s="464"/>
      <c r="K8" s="464"/>
      <c r="L8" s="464"/>
      <c r="M8" s="465"/>
      <c r="N8" s="210">
        <v>1</v>
      </c>
      <c r="O8" s="210"/>
      <c r="P8" s="210">
        <v>2</v>
      </c>
      <c r="Q8" s="210"/>
      <c r="R8" s="210">
        <v>3</v>
      </c>
      <c r="S8" s="210"/>
      <c r="T8" s="210">
        <v>4</v>
      </c>
      <c r="U8" s="210"/>
      <c r="V8" s="210">
        <v>5</v>
      </c>
      <c r="W8" s="210"/>
      <c r="X8" s="210">
        <v>6</v>
      </c>
      <c r="Y8" s="210"/>
      <c r="Z8" s="210">
        <v>7</v>
      </c>
      <c r="AA8" s="210"/>
      <c r="AB8" s="210">
        <v>8</v>
      </c>
      <c r="AC8" s="210"/>
      <c r="AD8" s="210">
        <v>9</v>
      </c>
      <c r="AE8" s="210"/>
      <c r="AF8" s="210">
        <v>10</v>
      </c>
      <c r="AG8" s="210"/>
    </row>
    <row r="9" spans="1:252" ht="33.75" customHeight="1" x14ac:dyDescent="0.25">
      <c r="A9" s="166">
        <v>1</v>
      </c>
      <c r="B9" s="445" t="s">
        <v>39</v>
      </c>
      <c r="C9" s="457"/>
      <c r="D9" s="457"/>
      <c r="E9" s="457"/>
      <c r="F9" s="457"/>
      <c r="G9" s="457"/>
      <c r="H9" s="457"/>
      <c r="I9" s="457"/>
      <c r="J9" s="457"/>
      <c r="K9" s="457"/>
      <c r="L9" s="457"/>
      <c r="M9" s="458"/>
      <c r="N9" s="27"/>
      <c r="O9" s="28" t="str">
        <f>IF(N9="","",IF(N9="Yes","Pass",IF(N9="No","Fail","NA")))</f>
        <v/>
      </c>
      <c r="P9" s="27"/>
      <c r="Q9" s="28" t="str">
        <f>IF(P9="","",IF(P9="Yes","Pass",IF(P9="No","Fail","NA")))</f>
        <v/>
      </c>
      <c r="R9" s="27"/>
      <c r="S9" s="28" t="str">
        <f>IF(R9="","",IF(R9="Yes","Pass",IF(R9="No","Fail","NA")))</f>
        <v/>
      </c>
      <c r="T9" s="27"/>
      <c r="U9" s="28" t="str">
        <f>IF(T9="","",IF(T9="Yes","Pass",IF(T9="No","Fail","NA")))</f>
        <v/>
      </c>
      <c r="V9" s="27"/>
      <c r="W9" s="28" t="str">
        <f>IF(V9="","",IF(V9="Yes","Pass",IF(V9="No","Fail","NA")))</f>
        <v/>
      </c>
      <c r="X9" s="27"/>
      <c r="Y9" s="28" t="str">
        <f>IF(X9="","",IF(X9="Yes","Pass",IF(X9="No","Fail","NA")))</f>
        <v/>
      </c>
      <c r="Z9" s="27"/>
      <c r="AA9" s="28" t="str">
        <f>IF(Z9="","",IF(Z9="Yes","Pass",IF(Z9="No","Fail","NA")))</f>
        <v/>
      </c>
      <c r="AB9" s="27"/>
      <c r="AC9" s="28" t="str">
        <f>IF(AB9="","",IF(AB9="Yes","Pass",IF(AB9="No","Fail","NA")))</f>
        <v/>
      </c>
      <c r="AD9" s="27"/>
      <c r="AE9" s="28" t="str">
        <f>IF(AD9="","",IF(AD9="Yes","Pass",IF(AD9="No","Fail","NA")))</f>
        <v/>
      </c>
      <c r="AF9" s="27"/>
      <c r="AG9" s="28" t="str">
        <f>IF(AF9="","",IF(AF9="Yes","Pass",IF(AF9="No","Fail","NA")))</f>
        <v/>
      </c>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c r="BX9" s="25"/>
      <c r="BY9" s="25"/>
      <c r="BZ9" s="25"/>
      <c r="CA9" s="25"/>
      <c r="CB9" s="25"/>
      <c r="CC9" s="25"/>
      <c r="CD9" s="25"/>
      <c r="CE9" s="25"/>
      <c r="CF9" s="25"/>
      <c r="CG9" s="25"/>
      <c r="CH9" s="25"/>
      <c r="CI9" s="25"/>
      <c r="CJ9" s="25"/>
      <c r="CK9" s="25"/>
      <c r="CL9" s="25"/>
      <c r="CM9" s="25"/>
      <c r="CN9" s="25"/>
      <c r="CO9" s="25"/>
      <c r="CP9" s="25"/>
      <c r="CQ9" s="25"/>
      <c r="CR9" s="25"/>
      <c r="CS9" s="25"/>
      <c r="CT9" s="25"/>
      <c r="CU9" s="25"/>
      <c r="CV9" s="25"/>
      <c r="CW9" s="25"/>
      <c r="CX9" s="25"/>
      <c r="CY9" s="25"/>
      <c r="CZ9" s="25"/>
      <c r="DA9" s="25"/>
      <c r="DB9" s="25"/>
      <c r="DC9" s="25"/>
      <c r="DD9" s="25"/>
      <c r="DE9" s="25"/>
      <c r="DF9" s="25"/>
      <c r="DG9" s="25"/>
      <c r="DH9" s="25"/>
      <c r="DI9" s="25"/>
      <c r="DJ9" s="25"/>
      <c r="DK9" s="25"/>
      <c r="DL9" s="25"/>
      <c r="DM9" s="25"/>
      <c r="DN9" s="25"/>
      <c r="DO9" s="25"/>
      <c r="DP9" s="25"/>
      <c r="DQ9" s="25"/>
      <c r="DR9" s="25"/>
      <c r="DS9" s="25"/>
      <c r="DT9" s="25"/>
      <c r="DU9" s="25"/>
      <c r="DV9" s="25"/>
      <c r="DW9" s="25"/>
      <c r="DX9" s="25"/>
      <c r="DY9" s="25"/>
      <c r="DZ9" s="25"/>
      <c r="EA9" s="25"/>
      <c r="EB9" s="25"/>
      <c r="EC9" s="25"/>
      <c r="ED9" s="25"/>
      <c r="EE9" s="25"/>
      <c r="EF9" s="25"/>
      <c r="EG9" s="25"/>
      <c r="EH9" s="25"/>
      <c r="EI9" s="25"/>
      <c r="EJ9" s="25"/>
      <c r="EK9" s="25"/>
      <c r="EL9" s="25"/>
      <c r="EM9" s="25"/>
      <c r="EN9" s="25"/>
      <c r="EO9" s="25"/>
      <c r="EP9" s="25"/>
      <c r="EQ9" s="25"/>
      <c r="ER9" s="25"/>
      <c r="ES9" s="25"/>
      <c r="ET9" s="25"/>
      <c r="EU9" s="25"/>
      <c r="EV9" s="25"/>
      <c r="EW9" s="25"/>
      <c r="EX9" s="25"/>
      <c r="EY9" s="25"/>
      <c r="EZ9" s="25"/>
      <c r="FA9" s="25"/>
      <c r="FB9" s="25"/>
      <c r="FC9" s="25"/>
      <c r="FD9" s="25"/>
      <c r="FE9" s="25"/>
      <c r="FF9" s="25"/>
      <c r="FG9" s="25"/>
      <c r="FH9" s="25"/>
      <c r="FI9" s="25"/>
      <c r="FJ9" s="25"/>
      <c r="FK9" s="25"/>
      <c r="FL9" s="25"/>
      <c r="FM9" s="25"/>
      <c r="FN9" s="25"/>
      <c r="FO9" s="25"/>
      <c r="FP9" s="25"/>
      <c r="FQ9" s="25"/>
      <c r="FR9" s="25"/>
      <c r="FS9" s="25"/>
      <c r="FT9" s="25"/>
      <c r="FU9" s="25"/>
      <c r="FV9" s="25"/>
      <c r="FW9" s="25"/>
      <c r="FX9" s="25"/>
      <c r="FY9" s="25"/>
      <c r="FZ9" s="25"/>
      <c r="GA9" s="25"/>
      <c r="GB9" s="25"/>
      <c r="GC9" s="25"/>
      <c r="GD9" s="25"/>
      <c r="GE9" s="25"/>
      <c r="GF9" s="25"/>
      <c r="GG9" s="25"/>
      <c r="GH9" s="25"/>
      <c r="GI9" s="25"/>
      <c r="GJ9" s="25"/>
      <c r="GK9" s="25"/>
      <c r="GL9" s="25"/>
      <c r="GM9" s="25"/>
      <c r="GN9" s="25"/>
      <c r="GO9" s="25"/>
      <c r="GP9" s="25"/>
      <c r="GQ9" s="25"/>
      <c r="GR9" s="25"/>
      <c r="GS9" s="25"/>
      <c r="GT9" s="25"/>
      <c r="GU9" s="25"/>
      <c r="GV9" s="25"/>
      <c r="GW9" s="25"/>
      <c r="GX9" s="25"/>
      <c r="GY9" s="25"/>
      <c r="GZ9" s="25"/>
      <c r="HA9" s="25"/>
      <c r="HB9" s="25"/>
      <c r="HC9" s="25"/>
      <c r="HD9" s="25"/>
      <c r="HE9" s="25"/>
      <c r="HF9" s="25"/>
      <c r="HG9" s="25"/>
      <c r="HH9" s="25"/>
      <c r="HI9" s="25"/>
      <c r="HJ9" s="25"/>
      <c r="HK9" s="25"/>
      <c r="HL9" s="25"/>
      <c r="HM9" s="25"/>
      <c r="HN9" s="25"/>
      <c r="HO9" s="25"/>
      <c r="HP9" s="25"/>
      <c r="HQ9" s="25"/>
      <c r="HR9" s="25"/>
      <c r="HS9" s="25"/>
      <c r="HT9" s="25"/>
      <c r="HU9" s="25"/>
      <c r="HV9" s="25"/>
      <c r="HW9" s="25"/>
      <c r="HX9" s="25"/>
      <c r="HY9" s="25"/>
      <c r="HZ9" s="25"/>
      <c r="IA9" s="25"/>
      <c r="IB9" s="25"/>
      <c r="IC9" s="25"/>
      <c r="ID9" s="25"/>
      <c r="IE9" s="25"/>
      <c r="IF9" s="25"/>
      <c r="IG9" s="25"/>
      <c r="IH9" s="25"/>
      <c r="II9" s="25"/>
      <c r="IJ9" s="25"/>
      <c r="IK9" s="25"/>
      <c r="IL9" s="25"/>
      <c r="IM9" s="25"/>
      <c r="IN9" s="25"/>
      <c r="IO9" s="25"/>
      <c r="IP9" s="25"/>
      <c r="IQ9" s="25"/>
      <c r="IR9" s="25"/>
    </row>
    <row r="10" spans="1:252" ht="51.75" customHeight="1" x14ac:dyDescent="0.25">
      <c r="A10" s="41">
        <v>2</v>
      </c>
      <c r="B10" s="445" t="s">
        <v>40</v>
      </c>
      <c r="C10" s="457"/>
      <c r="D10" s="457"/>
      <c r="E10" s="457"/>
      <c r="F10" s="457"/>
      <c r="G10" s="457"/>
      <c r="H10" s="457"/>
      <c r="I10" s="457"/>
      <c r="J10" s="457"/>
      <c r="K10" s="457"/>
      <c r="L10" s="457"/>
      <c r="M10" s="458"/>
      <c r="N10" s="27"/>
      <c r="O10" s="28" t="str">
        <f t="shared" ref="O10:O20" si="0">IF(N10="","",IF(N10="Yes","Pass",IF(N10="No","Fail","NA")))</f>
        <v/>
      </c>
      <c r="P10" s="27"/>
      <c r="Q10" s="28" t="str">
        <f t="shared" ref="Q10:Q20" si="1">IF(P10="","",IF(P10="Yes","Pass",IF(P10="No","Fail","NA")))</f>
        <v/>
      </c>
      <c r="R10" s="27"/>
      <c r="S10" s="28" t="str">
        <f t="shared" ref="S10:S20" si="2">IF(R10="","",IF(R10="Yes","Pass",IF(R10="No","Fail","NA")))</f>
        <v/>
      </c>
      <c r="T10" s="27"/>
      <c r="U10" s="28" t="str">
        <f t="shared" ref="U10:U20" si="3">IF(T10="","",IF(T10="Yes","Pass",IF(T10="No","Fail","NA")))</f>
        <v/>
      </c>
      <c r="V10" s="27"/>
      <c r="W10" s="28" t="str">
        <f t="shared" ref="W10:W20" si="4">IF(V10="","",IF(V10="Yes","Pass",IF(V10="No","Fail","NA")))</f>
        <v/>
      </c>
      <c r="X10" s="27"/>
      <c r="Y10" s="28" t="str">
        <f t="shared" ref="Y10:Y20" si="5">IF(X10="","",IF(X10="Yes","Pass",IF(X10="No","Fail","NA")))</f>
        <v/>
      </c>
      <c r="Z10" s="27"/>
      <c r="AA10" s="28" t="str">
        <f t="shared" ref="AA10:AA20" si="6">IF(Z10="","",IF(Z10="Yes","Pass",IF(Z10="No","Fail","NA")))</f>
        <v/>
      </c>
      <c r="AB10" s="27"/>
      <c r="AC10" s="28" t="str">
        <f t="shared" ref="AC10:AC20" si="7">IF(AB10="","",IF(AB10="Yes","Pass",IF(AB10="No","Fail","NA")))</f>
        <v/>
      </c>
      <c r="AD10" s="27"/>
      <c r="AE10" s="28" t="str">
        <f t="shared" ref="AE10:AE20" si="8">IF(AD10="","",IF(AD10="Yes","Pass",IF(AD10="No","Fail","NA")))</f>
        <v/>
      </c>
      <c r="AF10" s="27"/>
      <c r="AG10" s="28" t="str">
        <f t="shared" ref="AG10:AG20" si="9">IF(AF10="","",IF(AF10="Yes","Pass",IF(AF10="No","Fail","NA")))</f>
        <v/>
      </c>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c r="CA10" s="25"/>
      <c r="CB10" s="25"/>
      <c r="CC10" s="25"/>
      <c r="CD10" s="25"/>
      <c r="CE10" s="25"/>
      <c r="CF10" s="25"/>
      <c r="CG10" s="25"/>
      <c r="CH10" s="25"/>
      <c r="CI10" s="25"/>
      <c r="CJ10" s="25"/>
      <c r="CK10" s="25"/>
      <c r="CL10" s="25"/>
      <c r="CM10" s="25"/>
      <c r="CN10" s="25"/>
      <c r="CO10" s="25"/>
      <c r="CP10" s="25"/>
      <c r="CQ10" s="25"/>
      <c r="CR10" s="25"/>
      <c r="CS10" s="25"/>
      <c r="CT10" s="25"/>
      <c r="CU10" s="25"/>
      <c r="CV10" s="25"/>
      <c r="CW10" s="25"/>
      <c r="CX10" s="25"/>
      <c r="CY10" s="25"/>
      <c r="CZ10" s="25"/>
      <c r="DA10" s="25"/>
      <c r="DB10" s="25"/>
      <c r="DC10" s="25"/>
      <c r="DD10" s="25"/>
      <c r="DE10" s="25"/>
      <c r="DF10" s="25"/>
      <c r="DG10" s="25"/>
      <c r="DH10" s="25"/>
      <c r="DI10" s="25"/>
      <c r="DJ10" s="25"/>
      <c r="DK10" s="25"/>
      <c r="DL10" s="25"/>
      <c r="DM10" s="25"/>
      <c r="DN10" s="25"/>
      <c r="DO10" s="25"/>
      <c r="DP10" s="25"/>
      <c r="DQ10" s="25"/>
      <c r="DR10" s="25"/>
      <c r="DS10" s="25"/>
      <c r="DT10" s="25"/>
      <c r="DU10" s="25"/>
      <c r="DV10" s="25"/>
      <c r="DW10" s="25"/>
      <c r="DX10" s="25"/>
      <c r="DY10" s="25"/>
      <c r="DZ10" s="25"/>
      <c r="EA10" s="25"/>
      <c r="EB10" s="25"/>
      <c r="EC10" s="25"/>
      <c r="ED10" s="25"/>
      <c r="EE10" s="25"/>
      <c r="EF10" s="25"/>
      <c r="EG10" s="25"/>
      <c r="EH10" s="25"/>
      <c r="EI10" s="25"/>
      <c r="EJ10" s="25"/>
      <c r="EK10" s="25"/>
      <c r="EL10" s="25"/>
      <c r="EM10" s="25"/>
      <c r="EN10" s="25"/>
      <c r="EO10" s="25"/>
      <c r="EP10" s="25"/>
      <c r="EQ10" s="25"/>
      <c r="ER10" s="25"/>
      <c r="ES10" s="25"/>
      <c r="ET10" s="25"/>
      <c r="EU10" s="25"/>
      <c r="EV10" s="25"/>
      <c r="EW10" s="25"/>
      <c r="EX10" s="25"/>
      <c r="EY10" s="25"/>
      <c r="EZ10" s="25"/>
      <c r="FA10" s="25"/>
      <c r="FB10" s="25"/>
      <c r="FC10" s="25"/>
      <c r="FD10" s="25"/>
      <c r="FE10" s="25"/>
      <c r="FF10" s="25"/>
      <c r="FG10" s="25"/>
      <c r="FH10" s="25"/>
      <c r="FI10" s="25"/>
      <c r="FJ10" s="25"/>
      <c r="FK10" s="25"/>
      <c r="FL10" s="25"/>
      <c r="FM10" s="25"/>
      <c r="FN10" s="25"/>
      <c r="FO10" s="25"/>
      <c r="FP10" s="25"/>
      <c r="FQ10" s="25"/>
      <c r="FR10" s="25"/>
      <c r="FS10" s="25"/>
      <c r="FT10" s="25"/>
      <c r="FU10" s="25"/>
      <c r="FV10" s="25"/>
      <c r="FW10" s="25"/>
      <c r="FX10" s="25"/>
      <c r="FY10" s="25"/>
      <c r="FZ10" s="25"/>
      <c r="GA10" s="25"/>
      <c r="GB10" s="25"/>
      <c r="GC10" s="25"/>
      <c r="GD10" s="25"/>
      <c r="GE10" s="25"/>
      <c r="GF10" s="25"/>
      <c r="GG10" s="25"/>
      <c r="GH10" s="25"/>
      <c r="GI10" s="25"/>
      <c r="GJ10" s="25"/>
      <c r="GK10" s="25"/>
      <c r="GL10" s="25"/>
      <c r="GM10" s="25"/>
      <c r="GN10" s="25"/>
      <c r="GO10" s="25"/>
      <c r="GP10" s="25"/>
      <c r="GQ10" s="25"/>
      <c r="GR10" s="25"/>
      <c r="GS10" s="25"/>
      <c r="GT10" s="25"/>
      <c r="GU10" s="25"/>
      <c r="GV10" s="25"/>
      <c r="GW10" s="25"/>
      <c r="GX10" s="25"/>
      <c r="GY10" s="25"/>
      <c r="GZ10" s="25"/>
      <c r="HA10" s="25"/>
      <c r="HB10" s="25"/>
      <c r="HC10" s="25"/>
      <c r="HD10" s="25"/>
      <c r="HE10" s="25"/>
      <c r="HF10" s="25"/>
      <c r="HG10" s="25"/>
      <c r="HH10" s="25"/>
      <c r="HI10" s="25"/>
      <c r="HJ10" s="25"/>
      <c r="HK10" s="25"/>
      <c r="HL10" s="25"/>
      <c r="HM10" s="25"/>
      <c r="HN10" s="25"/>
      <c r="HO10" s="25"/>
      <c r="HP10" s="25"/>
      <c r="HQ10" s="25"/>
      <c r="HR10" s="25"/>
      <c r="HS10" s="25"/>
      <c r="HT10" s="25"/>
      <c r="HU10" s="25"/>
      <c r="HV10" s="25"/>
      <c r="HW10" s="25"/>
      <c r="HX10" s="25"/>
      <c r="HY10" s="25"/>
      <c r="HZ10" s="25"/>
      <c r="IA10" s="25"/>
      <c r="IB10" s="25"/>
      <c r="IC10" s="25"/>
      <c r="ID10" s="25"/>
      <c r="IE10" s="25"/>
      <c r="IF10" s="25"/>
      <c r="IG10" s="25"/>
      <c r="IH10" s="25"/>
      <c r="II10" s="25"/>
      <c r="IJ10" s="25"/>
      <c r="IK10" s="25"/>
      <c r="IL10" s="25"/>
      <c r="IM10" s="25"/>
      <c r="IN10" s="25"/>
      <c r="IO10" s="25"/>
      <c r="IP10" s="25"/>
      <c r="IQ10" s="25"/>
      <c r="IR10" s="25"/>
    </row>
    <row r="11" spans="1:252" ht="48" customHeight="1" x14ac:dyDescent="0.25">
      <c r="A11" s="41">
        <v>3</v>
      </c>
      <c r="B11" s="445" t="s">
        <v>41</v>
      </c>
      <c r="C11" s="457"/>
      <c r="D11" s="457"/>
      <c r="E11" s="457"/>
      <c r="F11" s="457"/>
      <c r="G11" s="457"/>
      <c r="H11" s="457"/>
      <c r="I11" s="457"/>
      <c r="J11" s="457"/>
      <c r="K11" s="457"/>
      <c r="L11" s="457"/>
      <c r="M11" s="458"/>
      <c r="N11" s="27"/>
      <c r="O11" s="28" t="str">
        <f t="shared" si="0"/>
        <v/>
      </c>
      <c r="P11" s="27"/>
      <c r="Q11" s="28" t="str">
        <f t="shared" si="1"/>
        <v/>
      </c>
      <c r="R11" s="27"/>
      <c r="S11" s="28" t="str">
        <f t="shared" si="2"/>
        <v/>
      </c>
      <c r="T11" s="27"/>
      <c r="U11" s="28" t="str">
        <f t="shared" si="3"/>
        <v/>
      </c>
      <c r="V11" s="27"/>
      <c r="W11" s="28" t="str">
        <f t="shared" si="4"/>
        <v/>
      </c>
      <c r="X11" s="27"/>
      <c r="Y11" s="28" t="str">
        <f t="shared" si="5"/>
        <v/>
      </c>
      <c r="Z11" s="27"/>
      <c r="AA11" s="28" t="str">
        <f t="shared" si="6"/>
        <v/>
      </c>
      <c r="AB11" s="27"/>
      <c r="AC11" s="28" t="str">
        <f t="shared" si="7"/>
        <v/>
      </c>
      <c r="AD11" s="27"/>
      <c r="AE11" s="28" t="str">
        <f t="shared" si="8"/>
        <v/>
      </c>
      <c r="AF11" s="27"/>
      <c r="AG11" s="28" t="str">
        <f t="shared" si="9"/>
        <v/>
      </c>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c r="BX11" s="25"/>
      <c r="BY11" s="25"/>
      <c r="BZ11" s="25"/>
      <c r="CA11" s="25"/>
      <c r="CB11" s="25"/>
      <c r="CC11" s="25"/>
      <c r="CD11" s="25"/>
      <c r="CE11" s="25"/>
      <c r="CF11" s="25"/>
      <c r="CG11" s="25"/>
      <c r="CH11" s="25"/>
      <c r="CI11" s="25"/>
      <c r="CJ11" s="25"/>
      <c r="CK11" s="25"/>
      <c r="CL11" s="25"/>
      <c r="CM11" s="25"/>
      <c r="CN11" s="25"/>
      <c r="CO11" s="25"/>
      <c r="CP11" s="25"/>
      <c r="CQ11" s="25"/>
      <c r="CR11" s="25"/>
      <c r="CS11" s="25"/>
      <c r="CT11" s="25"/>
      <c r="CU11" s="25"/>
      <c r="CV11" s="25"/>
      <c r="CW11" s="25"/>
      <c r="CX11" s="25"/>
      <c r="CY11" s="25"/>
      <c r="CZ11" s="25"/>
      <c r="DA11" s="25"/>
      <c r="DB11" s="25"/>
      <c r="DC11" s="25"/>
      <c r="DD11" s="25"/>
      <c r="DE11" s="25"/>
      <c r="DF11" s="25"/>
      <c r="DG11" s="25"/>
      <c r="DH11" s="25"/>
      <c r="DI11" s="25"/>
      <c r="DJ11" s="25"/>
      <c r="DK11" s="25"/>
      <c r="DL11" s="25"/>
      <c r="DM11" s="25"/>
      <c r="DN11" s="25"/>
      <c r="DO11" s="25"/>
      <c r="DP11" s="25"/>
      <c r="DQ11" s="25"/>
      <c r="DR11" s="25"/>
      <c r="DS11" s="25"/>
      <c r="DT11" s="25"/>
      <c r="DU11" s="25"/>
      <c r="DV11" s="25"/>
      <c r="DW11" s="25"/>
      <c r="DX11" s="25"/>
      <c r="DY11" s="25"/>
      <c r="DZ11" s="25"/>
      <c r="EA11" s="25"/>
      <c r="EB11" s="25"/>
      <c r="EC11" s="25"/>
      <c r="ED11" s="25"/>
      <c r="EE11" s="25"/>
      <c r="EF11" s="25"/>
      <c r="EG11" s="25"/>
      <c r="EH11" s="25"/>
      <c r="EI11" s="25"/>
      <c r="EJ11" s="25"/>
      <c r="EK11" s="25"/>
      <c r="EL11" s="25"/>
      <c r="EM11" s="25"/>
      <c r="EN11" s="25"/>
      <c r="EO11" s="25"/>
      <c r="EP11" s="25"/>
      <c r="EQ11" s="25"/>
      <c r="ER11" s="25"/>
      <c r="ES11" s="25"/>
      <c r="ET11" s="25"/>
      <c r="EU11" s="25"/>
      <c r="EV11" s="25"/>
      <c r="EW11" s="25"/>
      <c r="EX11" s="25"/>
      <c r="EY11" s="25"/>
      <c r="EZ11" s="25"/>
      <c r="FA11" s="25"/>
      <c r="FB11" s="25"/>
      <c r="FC11" s="25"/>
      <c r="FD11" s="25"/>
      <c r="FE11" s="25"/>
      <c r="FF11" s="25"/>
      <c r="FG11" s="25"/>
      <c r="FH11" s="25"/>
      <c r="FI11" s="25"/>
      <c r="FJ11" s="25"/>
      <c r="FK11" s="25"/>
      <c r="FL11" s="25"/>
      <c r="FM11" s="25"/>
      <c r="FN11" s="25"/>
      <c r="FO11" s="25"/>
      <c r="FP11" s="25"/>
      <c r="FQ11" s="25"/>
      <c r="FR11" s="25"/>
      <c r="FS11" s="25"/>
      <c r="FT11" s="25"/>
      <c r="FU11" s="25"/>
      <c r="FV11" s="25"/>
      <c r="FW11" s="25"/>
      <c r="FX11" s="25"/>
      <c r="FY11" s="25"/>
      <c r="FZ11" s="25"/>
      <c r="GA11" s="25"/>
      <c r="GB11" s="25"/>
      <c r="GC11" s="25"/>
      <c r="GD11" s="25"/>
      <c r="GE11" s="25"/>
      <c r="GF11" s="25"/>
      <c r="GG11" s="25"/>
      <c r="GH11" s="25"/>
      <c r="GI11" s="25"/>
      <c r="GJ11" s="25"/>
      <c r="GK11" s="25"/>
      <c r="GL11" s="25"/>
      <c r="GM11" s="25"/>
      <c r="GN11" s="25"/>
      <c r="GO11" s="25"/>
      <c r="GP11" s="25"/>
      <c r="GQ11" s="25"/>
      <c r="GR11" s="25"/>
      <c r="GS11" s="25"/>
      <c r="GT11" s="25"/>
      <c r="GU11" s="25"/>
      <c r="GV11" s="25"/>
      <c r="GW11" s="25"/>
      <c r="GX11" s="25"/>
      <c r="GY11" s="25"/>
      <c r="GZ11" s="25"/>
      <c r="HA11" s="25"/>
      <c r="HB11" s="25"/>
      <c r="HC11" s="25"/>
      <c r="HD11" s="25"/>
      <c r="HE11" s="25"/>
      <c r="HF11" s="25"/>
      <c r="HG11" s="25"/>
      <c r="HH11" s="25"/>
      <c r="HI11" s="25"/>
      <c r="HJ11" s="25"/>
      <c r="HK11" s="25"/>
      <c r="HL11" s="25"/>
      <c r="HM11" s="25"/>
      <c r="HN11" s="25"/>
      <c r="HO11" s="25"/>
      <c r="HP11" s="25"/>
      <c r="HQ11" s="25"/>
      <c r="HR11" s="25"/>
      <c r="HS11" s="25"/>
      <c r="HT11" s="25"/>
      <c r="HU11" s="25"/>
      <c r="HV11" s="25"/>
      <c r="HW11" s="25"/>
      <c r="HX11" s="25"/>
      <c r="HY11" s="25"/>
      <c r="HZ11" s="25"/>
      <c r="IA11" s="25"/>
      <c r="IB11" s="25"/>
      <c r="IC11" s="25"/>
      <c r="ID11" s="25"/>
      <c r="IE11" s="25"/>
      <c r="IF11" s="25"/>
      <c r="IG11" s="25"/>
      <c r="IH11" s="25"/>
      <c r="II11" s="25"/>
      <c r="IJ11" s="25"/>
      <c r="IK11" s="25"/>
      <c r="IL11" s="25"/>
      <c r="IM11" s="25"/>
      <c r="IN11" s="25"/>
      <c r="IO11" s="25"/>
      <c r="IP11" s="25"/>
      <c r="IQ11" s="25"/>
      <c r="IR11" s="25"/>
    </row>
    <row r="12" spans="1:252" ht="54.75" customHeight="1" x14ac:dyDescent="0.25">
      <c r="A12" s="167">
        <v>4</v>
      </c>
      <c r="B12" s="445" t="s">
        <v>317</v>
      </c>
      <c r="C12" s="457"/>
      <c r="D12" s="457"/>
      <c r="E12" s="457"/>
      <c r="F12" s="457"/>
      <c r="G12" s="457"/>
      <c r="H12" s="457"/>
      <c r="I12" s="457"/>
      <c r="J12" s="457"/>
      <c r="K12" s="457"/>
      <c r="L12" s="457"/>
      <c r="M12" s="458"/>
      <c r="N12" s="27"/>
      <c r="O12" s="28" t="str">
        <f t="shared" si="0"/>
        <v/>
      </c>
      <c r="P12" s="27"/>
      <c r="Q12" s="28" t="str">
        <f t="shared" si="1"/>
        <v/>
      </c>
      <c r="R12" s="27"/>
      <c r="S12" s="28" t="str">
        <f t="shared" si="2"/>
        <v/>
      </c>
      <c r="T12" s="27"/>
      <c r="U12" s="28" t="str">
        <f t="shared" si="3"/>
        <v/>
      </c>
      <c r="V12" s="27"/>
      <c r="W12" s="28" t="str">
        <f t="shared" si="4"/>
        <v/>
      </c>
      <c r="X12" s="27"/>
      <c r="Y12" s="28" t="str">
        <f t="shared" si="5"/>
        <v/>
      </c>
      <c r="Z12" s="27"/>
      <c r="AA12" s="28" t="str">
        <f t="shared" si="6"/>
        <v/>
      </c>
      <c r="AB12" s="27"/>
      <c r="AC12" s="28" t="str">
        <f t="shared" si="7"/>
        <v/>
      </c>
      <c r="AD12" s="27"/>
      <c r="AE12" s="28" t="str">
        <f t="shared" si="8"/>
        <v/>
      </c>
      <c r="AF12" s="27"/>
      <c r="AG12" s="28" t="str">
        <f t="shared" si="9"/>
        <v/>
      </c>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c r="BX12" s="25"/>
      <c r="BY12" s="25"/>
      <c r="BZ12" s="25"/>
      <c r="CA12" s="25"/>
      <c r="CB12" s="25"/>
      <c r="CC12" s="25"/>
      <c r="CD12" s="25"/>
      <c r="CE12" s="25"/>
      <c r="CF12" s="25"/>
      <c r="CG12" s="25"/>
      <c r="CH12" s="25"/>
      <c r="CI12" s="25"/>
      <c r="CJ12" s="25"/>
      <c r="CK12" s="25"/>
      <c r="CL12" s="25"/>
      <c r="CM12" s="25"/>
      <c r="CN12" s="25"/>
      <c r="CO12" s="25"/>
      <c r="CP12" s="25"/>
      <c r="CQ12" s="25"/>
      <c r="CR12" s="25"/>
      <c r="CS12" s="25"/>
      <c r="CT12" s="25"/>
      <c r="CU12" s="25"/>
      <c r="CV12" s="25"/>
      <c r="CW12" s="25"/>
      <c r="CX12" s="25"/>
      <c r="CY12" s="25"/>
      <c r="CZ12" s="25"/>
      <c r="DA12" s="25"/>
      <c r="DB12" s="25"/>
      <c r="DC12" s="25"/>
      <c r="DD12" s="25"/>
      <c r="DE12" s="25"/>
      <c r="DF12" s="25"/>
      <c r="DG12" s="25"/>
      <c r="DH12" s="25"/>
      <c r="DI12" s="25"/>
      <c r="DJ12" s="25"/>
      <c r="DK12" s="25"/>
      <c r="DL12" s="25"/>
      <c r="DM12" s="25"/>
      <c r="DN12" s="25"/>
      <c r="DO12" s="25"/>
      <c r="DP12" s="25"/>
      <c r="DQ12" s="25"/>
      <c r="DR12" s="25"/>
      <c r="DS12" s="25"/>
      <c r="DT12" s="25"/>
      <c r="DU12" s="25"/>
      <c r="DV12" s="25"/>
      <c r="DW12" s="25"/>
      <c r="DX12" s="25"/>
      <c r="DY12" s="25"/>
      <c r="DZ12" s="25"/>
      <c r="EA12" s="25"/>
      <c r="EB12" s="25"/>
      <c r="EC12" s="25"/>
      <c r="ED12" s="25"/>
      <c r="EE12" s="25"/>
      <c r="EF12" s="25"/>
      <c r="EG12" s="25"/>
      <c r="EH12" s="25"/>
      <c r="EI12" s="25"/>
      <c r="EJ12" s="25"/>
      <c r="EK12" s="25"/>
      <c r="EL12" s="25"/>
      <c r="EM12" s="25"/>
      <c r="EN12" s="25"/>
      <c r="EO12" s="25"/>
      <c r="EP12" s="25"/>
      <c r="EQ12" s="25"/>
      <c r="ER12" s="25"/>
      <c r="ES12" s="25"/>
      <c r="ET12" s="25"/>
      <c r="EU12" s="25"/>
      <c r="EV12" s="25"/>
      <c r="EW12" s="25"/>
      <c r="EX12" s="25"/>
      <c r="EY12" s="25"/>
      <c r="EZ12" s="25"/>
      <c r="FA12" s="25"/>
      <c r="FB12" s="25"/>
      <c r="FC12" s="25"/>
      <c r="FD12" s="25"/>
      <c r="FE12" s="25"/>
      <c r="FF12" s="25"/>
      <c r="FG12" s="25"/>
      <c r="FH12" s="25"/>
      <c r="FI12" s="25"/>
      <c r="FJ12" s="25"/>
      <c r="FK12" s="25"/>
      <c r="FL12" s="25"/>
      <c r="FM12" s="25"/>
      <c r="FN12" s="25"/>
      <c r="FO12" s="25"/>
      <c r="FP12" s="25"/>
      <c r="FQ12" s="25"/>
      <c r="FR12" s="25"/>
      <c r="FS12" s="25"/>
      <c r="FT12" s="25"/>
      <c r="FU12" s="25"/>
      <c r="FV12" s="25"/>
      <c r="FW12" s="25"/>
      <c r="FX12" s="25"/>
      <c r="FY12" s="25"/>
      <c r="FZ12" s="25"/>
      <c r="GA12" s="25"/>
      <c r="GB12" s="25"/>
      <c r="GC12" s="25"/>
      <c r="GD12" s="25"/>
      <c r="GE12" s="25"/>
      <c r="GF12" s="25"/>
      <c r="GG12" s="25"/>
      <c r="GH12" s="25"/>
      <c r="GI12" s="25"/>
      <c r="GJ12" s="25"/>
      <c r="GK12" s="25"/>
      <c r="GL12" s="25"/>
      <c r="GM12" s="25"/>
      <c r="GN12" s="25"/>
      <c r="GO12" s="25"/>
      <c r="GP12" s="25"/>
      <c r="GQ12" s="25"/>
      <c r="GR12" s="25"/>
      <c r="GS12" s="25"/>
      <c r="GT12" s="25"/>
      <c r="GU12" s="25"/>
      <c r="GV12" s="25"/>
      <c r="GW12" s="25"/>
      <c r="GX12" s="25"/>
      <c r="GY12" s="25"/>
      <c r="GZ12" s="25"/>
      <c r="HA12" s="25"/>
      <c r="HB12" s="25"/>
      <c r="HC12" s="25"/>
      <c r="HD12" s="25"/>
      <c r="HE12" s="25"/>
      <c r="HF12" s="25"/>
      <c r="HG12" s="25"/>
      <c r="HH12" s="25"/>
      <c r="HI12" s="25"/>
      <c r="HJ12" s="25"/>
      <c r="HK12" s="25"/>
      <c r="HL12" s="25"/>
      <c r="HM12" s="25"/>
      <c r="HN12" s="25"/>
      <c r="HO12" s="25"/>
      <c r="HP12" s="25"/>
      <c r="HQ12" s="25"/>
      <c r="HR12" s="25"/>
      <c r="HS12" s="25"/>
      <c r="HT12" s="25"/>
      <c r="HU12" s="25"/>
      <c r="HV12" s="25"/>
      <c r="HW12" s="25"/>
      <c r="HX12" s="25"/>
      <c r="HY12" s="25"/>
      <c r="HZ12" s="25"/>
      <c r="IA12" s="25"/>
      <c r="IB12" s="25"/>
      <c r="IC12" s="25"/>
      <c r="ID12" s="25"/>
      <c r="IE12" s="25"/>
      <c r="IF12" s="25"/>
      <c r="IG12" s="25"/>
      <c r="IH12" s="25"/>
      <c r="II12" s="25"/>
      <c r="IJ12" s="25"/>
      <c r="IK12" s="25"/>
      <c r="IL12" s="25"/>
      <c r="IM12" s="25"/>
      <c r="IN12" s="25"/>
      <c r="IO12" s="25"/>
      <c r="IP12" s="25"/>
      <c r="IQ12" s="25"/>
      <c r="IR12" s="25"/>
    </row>
    <row r="13" spans="1:252" ht="51" customHeight="1" x14ac:dyDescent="0.25">
      <c r="A13" s="41">
        <v>5</v>
      </c>
      <c r="B13" s="445" t="s">
        <v>318</v>
      </c>
      <c r="C13" s="457"/>
      <c r="D13" s="457"/>
      <c r="E13" s="457"/>
      <c r="F13" s="457"/>
      <c r="G13" s="457"/>
      <c r="H13" s="457"/>
      <c r="I13" s="457"/>
      <c r="J13" s="457"/>
      <c r="K13" s="457"/>
      <c r="L13" s="457"/>
      <c r="M13" s="458"/>
      <c r="N13" s="27"/>
      <c r="O13" s="28" t="str">
        <f t="shared" si="0"/>
        <v/>
      </c>
      <c r="P13" s="27"/>
      <c r="Q13" s="28" t="str">
        <f t="shared" si="1"/>
        <v/>
      </c>
      <c r="R13" s="27"/>
      <c r="S13" s="28" t="str">
        <f t="shared" si="2"/>
        <v/>
      </c>
      <c r="T13" s="27"/>
      <c r="U13" s="28" t="str">
        <f t="shared" si="3"/>
        <v/>
      </c>
      <c r="V13" s="27"/>
      <c r="W13" s="28" t="str">
        <f t="shared" si="4"/>
        <v/>
      </c>
      <c r="X13" s="27"/>
      <c r="Y13" s="28" t="str">
        <f t="shared" si="5"/>
        <v/>
      </c>
      <c r="Z13" s="27"/>
      <c r="AA13" s="28" t="str">
        <f t="shared" si="6"/>
        <v/>
      </c>
      <c r="AB13" s="27"/>
      <c r="AC13" s="28" t="str">
        <f t="shared" si="7"/>
        <v/>
      </c>
      <c r="AD13" s="27"/>
      <c r="AE13" s="28" t="str">
        <f t="shared" si="8"/>
        <v/>
      </c>
      <c r="AF13" s="27"/>
      <c r="AG13" s="28" t="str">
        <f t="shared" si="9"/>
        <v/>
      </c>
      <c r="AH13" s="25"/>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c r="BX13" s="25"/>
      <c r="BY13" s="25"/>
      <c r="BZ13" s="25"/>
      <c r="CA13" s="25"/>
      <c r="CB13" s="25"/>
      <c r="CC13" s="25"/>
      <c r="CD13" s="25"/>
      <c r="CE13" s="25"/>
      <c r="CF13" s="25"/>
      <c r="CG13" s="25"/>
      <c r="CH13" s="25"/>
      <c r="CI13" s="25"/>
      <c r="CJ13" s="25"/>
      <c r="CK13" s="25"/>
      <c r="CL13" s="25"/>
      <c r="CM13" s="25"/>
      <c r="CN13" s="25"/>
      <c r="CO13" s="25"/>
      <c r="CP13" s="25"/>
      <c r="CQ13" s="25"/>
      <c r="CR13" s="25"/>
      <c r="CS13" s="25"/>
      <c r="CT13" s="25"/>
      <c r="CU13" s="25"/>
      <c r="CV13" s="25"/>
      <c r="CW13" s="25"/>
      <c r="CX13" s="25"/>
      <c r="CY13" s="25"/>
      <c r="CZ13" s="25"/>
      <c r="DA13" s="25"/>
      <c r="DB13" s="25"/>
      <c r="DC13" s="25"/>
      <c r="DD13" s="25"/>
      <c r="DE13" s="25"/>
      <c r="DF13" s="25"/>
      <c r="DG13" s="25"/>
      <c r="DH13" s="25"/>
      <c r="DI13" s="25"/>
      <c r="DJ13" s="25"/>
      <c r="DK13" s="25"/>
      <c r="DL13" s="25"/>
      <c r="DM13" s="25"/>
      <c r="DN13" s="25"/>
      <c r="DO13" s="25"/>
      <c r="DP13" s="25"/>
      <c r="DQ13" s="25"/>
      <c r="DR13" s="25"/>
      <c r="DS13" s="25"/>
      <c r="DT13" s="25"/>
      <c r="DU13" s="25"/>
      <c r="DV13" s="25"/>
      <c r="DW13" s="25"/>
      <c r="DX13" s="25"/>
      <c r="DY13" s="25"/>
      <c r="DZ13" s="25"/>
      <c r="EA13" s="25"/>
      <c r="EB13" s="25"/>
      <c r="EC13" s="25"/>
      <c r="ED13" s="25"/>
      <c r="EE13" s="25"/>
      <c r="EF13" s="25"/>
      <c r="EG13" s="25"/>
      <c r="EH13" s="25"/>
      <c r="EI13" s="25"/>
      <c r="EJ13" s="25"/>
      <c r="EK13" s="25"/>
      <c r="EL13" s="25"/>
      <c r="EM13" s="25"/>
      <c r="EN13" s="25"/>
      <c r="EO13" s="25"/>
      <c r="EP13" s="25"/>
      <c r="EQ13" s="25"/>
      <c r="ER13" s="25"/>
      <c r="ES13" s="25"/>
      <c r="ET13" s="25"/>
      <c r="EU13" s="25"/>
      <c r="EV13" s="25"/>
      <c r="EW13" s="25"/>
      <c r="EX13" s="25"/>
      <c r="EY13" s="25"/>
      <c r="EZ13" s="25"/>
      <c r="FA13" s="25"/>
      <c r="FB13" s="25"/>
      <c r="FC13" s="25"/>
      <c r="FD13" s="25"/>
      <c r="FE13" s="25"/>
      <c r="FF13" s="25"/>
      <c r="FG13" s="25"/>
      <c r="FH13" s="25"/>
      <c r="FI13" s="25"/>
      <c r="FJ13" s="25"/>
      <c r="FK13" s="25"/>
      <c r="FL13" s="25"/>
      <c r="FM13" s="25"/>
      <c r="FN13" s="25"/>
      <c r="FO13" s="25"/>
      <c r="FP13" s="25"/>
      <c r="FQ13" s="25"/>
      <c r="FR13" s="25"/>
      <c r="FS13" s="25"/>
      <c r="FT13" s="25"/>
      <c r="FU13" s="25"/>
      <c r="FV13" s="25"/>
      <c r="FW13" s="25"/>
      <c r="FX13" s="25"/>
      <c r="FY13" s="25"/>
      <c r="FZ13" s="25"/>
      <c r="GA13" s="25"/>
      <c r="GB13" s="25"/>
      <c r="GC13" s="25"/>
      <c r="GD13" s="25"/>
      <c r="GE13" s="25"/>
      <c r="GF13" s="25"/>
      <c r="GG13" s="25"/>
      <c r="GH13" s="25"/>
      <c r="GI13" s="25"/>
      <c r="GJ13" s="25"/>
      <c r="GK13" s="25"/>
      <c r="GL13" s="25"/>
      <c r="GM13" s="25"/>
      <c r="GN13" s="25"/>
      <c r="GO13" s="25"/>
      <c r="GP13" s="25"/>
      <c r="GQ13" s="25"/>
      <c r="GR13" s="25"/>
      <c r="GS13" s="25"/>
      <c r="GT13" s="25"/>
      <c r="GU13" s="25"/>
      <c r="GV13" s="25"/>
      <c r="GW13" s="25"/>
      <c r="GX13" s="25"/>
      <c r="GY13" s="25"/>
      <c r="GZ13" s="25"/>
      <c r="HA13" s="25"/>
      <c r="HB13" s="25"/>
      <c r="HC13" s="25"/>
      <c r="HD13" s="25"/>
      <c r="HE13" s="25"/>
      <c r="HF13" s="25"/>
      <c r="HG13" s="25"/>
      <c r="HH13" s="25"/>
      <c r="HI13" s="25"/>
      <c r="HJ13" s="25"/>
      <c r="HK13" s="25"/>
      <c r="HL13" s="25"/>
      <c r="HM13" s="25"/>
      <c r="HN13" s="25"/>
      <c r="HO13" s="25"/>
      <c r="HP13" s="25"/>
      <c r="HQ13" s="25"/>
      <c r="HR13" s="25"/>
      <c r="HS13" s="25"/>
      <c r="HT13" s="25"/>
      <c r="HU13" s="25"/>
      <c r="HV13" s="25"/>
      <c r="HW13" s="25"/>
      <c r="HX13" s="25"/>
      <c r="HY13" s="25"/>
      <c r="HZ13" s="25"/>
      <c r="IA13" s="25"/>
      <c r="IB13" s="25"/>
      <c r="IC13" s="25"/>
      <c r="ID13" s="25"/>
      <c r="IE13" s="25"/>
      <c r="IF13" s="25"/>
      <c r="IG13" s="25"/>
      <c r="IH13" s="25"/>
      <c r="II13" s="25"/>
      <c r="IJ13" s="25"/>
      <c r="IK13" s="25"/>
      <c r="IL13" s="25"/>
      <c r="IM13" s="25"/>
      <c r="IN13" s="25"/>
      <c r="IO13" s="25"/>
      <c r="IP13" s="25"/>
      <c r="IQ13" s="25"/>
      <c r="IR13" s="25"/>
    </row>
    <row r="14" spans="1:252" ht="33.75" customHeight="1" x14ac:dyDescent="0.25">
      <c r="A14" s="41">
        <v>6</v>
      </c>
      <c r="B14" s="445" t="s">
        <v>319</v>
      </c>
      <c r="C14" s="457"/>
      <c r="D14" s="457"/>
      <c r="E14" s="457"/>
      <c r="F14" s="457"/>
      <c r="G14" s="457"/>
      <c r="H14" s="457"/>
      <c r="I14" s="457"/>
      <c r="J14" s="457"/>
      <c r="K14" s="457"/>
      <c r="L14" s="457"/>
      <c r="M14" s="458"/>
      <c r="N14" s="27"/>
      <c r="O14" s="28" t="str">
        <f t="shared" si="0"/>
        <v/>
      </c>
      <c r="P14" s="27"/>
      <c r="Q14" s="28" t="str">
        <f t="shared" si="1"/>
        <v/>
      </c>
      <c r="R14" s="27"/>
      <c r="S14" s="28" t="str">
        <f t="shared" si="2"/>
        <v/>
      </c>
      <c r="T14" s="27"/>
      <c r="U14" s="28" t="str">
        <f t="shared" si="3"/>
        <v/>
      </c>
      <c r="V14" s="27"/>
      <c r="W14" s="28" t="str">
        <f t="shared" si="4"/>
        <v/>
      </c>
      <c r="X14" s="27"/>
      <c r="Y14" s="28" t="str">
        <f t="shared" si="5"/>
        <v/>
      </c>
      <c r="Z14" s="27"/>
      <c r="AA14" s="28" t="str">
        <f t="shared" si="6"/>
        <v/>
      </c>
      <c r="AB14" s="27"/>
      <c r="AC14" s="28" t="str">
        <f t="shared" si="7"/>
        <v/>
      </c>
      <c r="AD14" s="27"/>
      <c r="AE14" s="28" t="str">
        <f t="shared" si="8"/>
        <v/>
      </c>
      <c r="AF14" s="27"/>
      <c r="AG14" s="28" t="str">
        <f t="shared" si="9"/>
        <v/>
      </c>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c r="CA14" s="25"/>
      <c r="CB14" s="25"/>
      <c r="CC14" s="25"/>
      <c r="CD14" s="25"/>
      <c r="CE14" s="25"/>
      <c r="CF14" s="25"/>
      <c r="CG14" s="25"/>
      <c r="CH14" s="25"/>
      <c r="CI14" s="25"/>
      <c r="CJ14" s="25"/>
      <c r="CK14" s="25"/>
      <c r="CL14" s="25"/>
      <c r="CM14" s="25"/>
      <c r="CN14" s="25"/>
      <c r="CO14" s="25"/>
      <c r="CP14" s="25"/>
      <c r="CQ14" s="25"/>
      <c r="CR14" s="25"/>
      <c r="CS14" s="25"/>
      <c r="CT14" s="25"/>
      <c r="CU14" s="25"/>
      <c r="CV14" s="25"/>
      <c r="CW14" s="25"/>
      <c r="CX14" s="25"/>
      <c r="CY14" s="25"/>
      <c r="CZ14" s="25"/>
      <c r="DA14" s="25"/>
      <c r="DB14" s="25"/>
      <c r="DC14" s="25"/>
      <c r="DD14" s="25"/>
      <c r="DE14" s="25"/>
      <c r="DF14" s="25"/>
      <c r="DG14" s="25"/>
      <c r="DH14" s="25"/>
      <c r="DI14" s="25"/>
      <c r="DJ14" s="25"/>
      <c r="DK14" s="25"/>
      <c r="DL14" s="25"/>
      <c r="DM14" s="25"/>
      <c r="DN14" s="25"/>
      <c r="DO14" s="25"/>
      <c r="DP14" s="25"/>
      <c r="DQ14" s="25"/>
      <c r="DR14" s="25"/>
      <c r="DS14" s="25"/>
      <c r="DT14" s="25"/>
      <c r="DU14" s="25"/>
      <c r="DV14" s="25"/>
      <c r="DW14" s="25"/>
      <c r="DX14" s="25"/>
      <c r="DY14" s="25"/>
      <c r="DZ14" s="25"/>
      <c r="EA14" s="25"/>
      <c r="EB14" s="25"/>
      <c r="EC14" s="25"/>
      <c r="ED14" s="25"/>
      <c r="EE14" s="25"/>
      <c r="EF14" s="25"/>
      <c r="EG14" s="25"/>
      <c r="EH14" s="25"/>
      <c r="EI14" s="25"/>
      <c r="EJ14" s="25"/>
      <c r="EK14" s="25"/>
      <c r="EL14" s="25"/>
      <c r="EM14" s="25"/>
      <c r="EN14" s="25"/>
      <c r="EO14" s="25"/>
      <c r="EP14" s="25"/>
      <c r="EQ14" s="25"/>
      <c r="ER14" s="25"/>
      <c r="ES14" s="25"/>
      <c r="ET14" s="25"/>
      <c r="EU14" s="25"/>
      <c r="EV14" s="25"/>
      <c r="EW14" s="25"/>
      <c r="EX14" s="25"/>
      <c r="EY14" s="25"/>
      <c r="EZ14" s="25"/>
      <c r="FA14" s="25"/>
      <c r="FB14" s="25"/>
      <c r="FC14" s="25"/>
      <c r="FD14" s="25"/>
      <c r="FE14" s="25"/>
      <c r="FF14" s="25"/>
      <c r="FG14" s="25"/>
      <c r="FH14" s="25"/>
      <c r="FI14" s="25"/>
      <c r="FJ14" s="25"/>
      <c r="FK14" s="25"/>
      <c r="FL14" s="25"/>
      <c r="FM14" s="25"/>
      <c r="FN14" s="25"/>
      <c r="FO14" s="25"/>
      <c r="FP14" s="25"/>
      <c r="FQ14" s="25"/>
      <c r="FR14" s="25"/>
      <c r="FS14" s="25"/>
      <c r="FT14" s="25"/>
      <c r="FU14" s="25"/>
      <c r="FV14" s="25"/>
      <c r="FW14" s="25"/>
      <c r="FX14" s="25"/>
      <c r="FY14" s="25"/>
      <c r="FZ14" s="25"/>
      <c r="GA14" s="25"/>
      <c r="GB14" s="25"/>
      <c r="GC14" s="25"/>
      <c r="GD14" s="25"/>
      <c r="GE14" s="25"/>
      <c r="GF14" s="25"/>
      <c r="GG14" s="25"/>
      <c r="GH14" s="25"/>
      <c r="GI14" s="25"/>
      <c r="GJ14" s="25"/>
      <c r="GK14" s="25"/>
      <c r="GL14" s="25"/>
      <c r="GM14" s="25"/>
      <c r="GN14" s="25"/>
      <c r="GO14" s="25"/>
      <c r="GP14" s="25"/>
      <c r="GQ14" s="25"/>
      <c r="GR14" s="25"/>
      <c r="GS14" s="25"/>
      <c r="GT14" s="25"/>
      <c r="GU14" s="25"/>
      <c r="GV14" s="25"/>
      <c r="GW14" s="25"/>
      <c r="GX14" s="25"/>
      <c r="GY14" s="25"/>
      <c r="GZ14" s="25"/>
      <c r="HA14" s="25"/>
      <c r="HB14" s="25"/>
      <c r="HC14" s="25"/>
      <c r="HD14" s="25"/>
      <c r="HE14" s="25"/>
      <c r="HF14" s="25"/>
      <c r="HG14" s="25"/>
      <c r="HH14" s="25"/>
      <c r="HI14" s="25"/>
      <c r="HJ14" s="25"/>
      <c r="HK14" s="25"/>
      <c r="HL14" s="25"/>
      <c r="HM14" s="25"/>
      <c r="HN14" s="25"/>
      <c r="HO14" s="25"/>
      <c r="HP14" s="25"/>
      <c r="HQ14" s="25"/>
      <c r="HR14" s="25"/>
      <c r="HS14" s="25"/>
      <c r="HT14" s="25"/>
      <c r="HU14" s="25"/>
      <c r="HV14" s="25"/>
      <c r="HW14" s="25"/>
      <c r="HX14" s="25"/>
      <c r="HY14" s="25"/>
      <c r="HZ14" s="25"/>
      <c r="IA14" s="25"/>
      <c r="IB14" s="25"/>
      <c r="IC14" s="25"/>
      <c r="ID14" s="25"/>
      <c r="IE14" s="25"/>
      <c r="IF14" s="25"/>
      <c r="IG14" s="25"/>
      <c r="IH14" s="25"/>
      <c r="II14" s="25"/>
      <c r="IJ14" s="25"/>
      <c r="IK14" s="25"/>
      <c r="IL14" s="25"/>
      <c r="IM14" s="25"/>
      <c r="IN14" s="25"/>
      <c r="IO14" s="25"/>
      <c r="IP14" s="25"/>
      <c r="IQ14" s="25"/>
      <c r="IR14" s="25"/>
    </row>
    <row r="15" spans="1:252" ht="48.75" customHeight="1" x14ac:dyDescent="0.25">
      <c r="A15" s="41">
        <v>7</v>
      </c>
      <c r="B15" s="445" t="s">
        <v>42</v>
      </c>
      <c r="C15" s="457"/>
      <c r="D15" s="457"/>
      <c r="E15" s="457"/>
      <c r="F15" s="457"/>
      <c r="G15" s="457"/>
      <c r="H15" s="457"/>
      <c r="I15" s="457"/>
      <c r="J15" s="457"/>
      <c r="K15" s="457"/>
      <c r="L15" s="457"/>
      <c r="M15" s="458"/>
      <c r="N15" s="27"/>
      <c r="O15" s="28" t="str">
        <f t="shared" si="0"/>
        <v/>
      </c>
      <c r="P15" s="27"/>
      <c r="Q15" s="28" t="str">
        <f t="shared" si="1"/>
        <v/>
      </c>
      <c r="R15" s="27"/>
      <c r="S15" s="28" t="str">
        <f t="shared" si="2"/>
        <v/>
      </c>
      <c r="T15" s="27"/>
      <c r="U15" s="28" t="str">
        <f t="shared" si="3"/>
        <v/>
      </c>
      <c r="V15" s="27"/>
      <c r="W15" s="28" t="str">
        <f t="shared" si="4"/>
        <v/>
      </c>
      <c r="X15" s="27"/>
      <c r="Y15" s="28" t="str">
        <f t="shared" si="5"/>
        <v/>
      </c>
      <c r="Z15" s="27"/>
      <c r="AA15" s="28" t="str">
        <f t="shared" si="6"/>
        <v/>
      </c>
      <c r="AB15" s="27"/>
      <c r="AC15" s="28" t="str">
        <f t="shared" si="7"/>
        <v/>
      </c>
      <c r="AD15" s="27"/>
      <c r="AE15" s="28" t="str">
        <f t="shared" si="8"/>
        <v/>
      </c>
      <c r="AF15" s="27"/>
      <c r="AG15" s="28" t="str">
        <f t="shared" si="9"/>
        <v/>
      </c>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c r="BX15" s="25"/>
      <c r="BY15" s="25"/>
      <c r="BZ15" s="25"/>
      <c r="CA15" s="25"/>
      <c r="CB15" s="25"/>
      <c r="CC15" s="25"/>
      <c r="CD15" s="25"/>
      <c r="CE15" s="25"/>
      <c r="CF15" s="25"/>
      <c r="CG15" s="25"/>
      <c r="CH15" s="25"/>
      <c r="CI15" s="25"/>
      <c r="CJ15" s="25"/>
      <c r="CK15" s="25"/>
      <c r="CL15" s="25"/>
      <c r="CM15" s="25"/>
      <c r="CN15" s="25"/>
      <c r="CO15" s="25"/>
      <c r="CP15" s="25"/>
      <c r="CQ15" s="25"/>
      <c r="CR15" s="25"/>
      <c r="CS15" s="25"/>
      <c r="CT15" s="25"/>
      <c r="CU15" s="25"/>
      <c r="CV15" s="25"/>
      <c r="CW15" s="25"/>
      <c r="CX15" s="25"/>
      <c r="CY15" s="25"/>
      <c r="CZ15" s="25"/>
      <c r="DA15" s="25"/>
      <c r="DB15" s="25"/>
      <c r="DC15" s="25"/>
      <c r="DD15" s="25"/>
      <c r="DE15" s="25"/>
      <c r="DF15" s="25"/>
      <c r="DG15" s="25"/>
      <c r="DH15" s="25"/>
      <c r="DI15" s="25"/>
      <c r="DJ15" s="25"/>
      <c r="DK15" s="25"/>
      <c r="DL15" s="25"/>
      <c r="DM15" s="25"/>
      <c r="DN15" s="25"/>
      <c r="DO15" s="25"/>
      <c r="DP15" s="25"/>
      <c r="DQ15" s="25"/>
      <c r="DR15" s="25"/>
      <c r="DS15" s="25"/>
      <c r="DT15" s="25"/>
      <c r="DU15" s="25"/>
      <c r="DV15" s="25"/>
      <c r="DW15" s="25"/>
      <c r="DX15" s="25"/>
      <c r="DY15" s="25"/>
      <c r="DZ15" s="25"/>
      <c r="EA15" s="25"/>
      <c r="EB15" s="25"/>
      <c r="EC15" s="25"/>
      <c r="ED15" s="25"/>
      <c r="EE15" s="25"/>
      <c r="EF15" s="25"/>
      <c r="EG15" s="25"/>
      <c r="EH15" s="25"/>
      <c r="EI15" s="25"/>
      <c r="EJ15" s="25"/>
      <c r="EK15" s="25"/>
      <c r="EL15" s="25"/>
      <c r="EM15" s="25"/>
      <c r="EN15" s="25"/>
      <c r="EO15" s="25"/>
      <c r="EP15" s="25"/>
      <c r="EQ15" s="25"/>
      <c r="ER15" s="25"/>
      <c r="ES15" s="25"/>
      <c r="ET15" s="25"/>
      <c r="EU15" s="25"/>
      <c r="EV15" s="25"/>
      <c r="EW15" s="25"/>
      <c r="EX15" s="25"/>
      <c r="EY15" s="25"/>
      <c r="EZ15" s="25"/>
      <c r="FA15" s="25"/>
      <c r="FB15" s="25"/>
      <c r="FC15" s="25"/>
      <c r="FD15" s="25"/>
      <c r="FE15" s="25"/>
      <c r="FF15" s="25"/>
      <c r="FG15" s="25"/>
      <c r="FH15" s="25"/>
      <c r="FI15" s="25"/>
      <c r="FJ15" s="25"/>
      <c r="FK15" s="25"/>
      <c r="FL15" s="25"/>
      <c r="FM15" s="25"/>
      <c r="FN15" s="25"/>
      <c r="FO15" s="25"/>
      <c r="FP15" s="25"/>
      <c r="FQ15" s="25"/>
      <c r="FR15" s="25"/>
      <c r="FS15" s="25"/>
      <c r="FT15" s="25"/>
      <c r="FU15" s="25"/>
      <c r="FV15" s="25"/>
      <c r="FW15" s="25"/>
      <c r="FX15" s="25"/>
      <c r="FY15" s="25"/>
      <c r="FZ15" s="25"/>
      <c r="GA15" s="25"/>
      <c r="GB15" s="25"/>
      <c r="GC15" s="25"/>
      <c r="GD15" s="25"/>
      <c r="GE15" s="25"/>
      <c r="GF15" s="25"/>
      <c r="GG15" s="25"/>
      <c r="GH15" s="25"/>
      <c r="GI15" s="25"/>
      <c r="GJ15" s="25"/>
      <c r="GK15" s="25"/>
      <c r="GL15" s="25"/>
      <c r="GM15" s="25"/>
      <c r="GN15" s="25"/>
      <c r="GO15" s="25"/>
      <c r="GP15" s="25"/>
      <c r="GQ15" s="25"/>
      <c r="GR15" s="25"/>
      <c r="GS15" s="25"/>
      <c r="GT15" s="25"/>
      <c r="GU15" s="25"/>
      <c r="GV15" s="25"/>
      <c r="GW15" s="25"/>
      <c r="GX15" s="25"/>
      <c r="GY15" s="25"/>
      <c r="GZ15" s="25"/>
      <c r="HA15" s="25"/>
      <c r="HB15" s="25"/>
      <c r="HC15" s="25"/>
      <c r="HD15" s="25"/>
      <c r="HE15" s="25"/>
      <c r="HF15" s="25"/>
      <c r="HG15" s="25"/>
      <c r="HH15" s="25"/>
      <c r="HI15" s="25"/>
      <c r="HJ15" s="25"/>
      <c r="HK15" s="25"/>
      <c r="HL15" s="25"/>
      <c r="HM15" s="25"/>
      <c r="HN15" s="25"/>
      <c r="HO15" s="25"/>
      <c r="HP15" s="25"/>
      <c r="HQ15" s="25"/>
      <c r="HR15" s="25"/>
      <c r="HS15" s="25"/>
      <c r="HT15" s="25"/>
      <c r="HU15" s="25"/>
      <c r="HV15" s="25"/>
      <c r="HW15" s="25"/>
      <c r="HX15" s="25"/>
      <c r="HY15" s="25"/>
      <c r="HZ15" s="25"/>
      <c r="IA15" s="25"/>
      <c r="IB15" s="25"/>
      <c r="IC15" s="25"/>
      <c r="ID15" s="25"/>
      <c r="IE15" s="25"/>
      <c r="IF15" s="25"/>
      <c r="IG15" s="25"/>
      <c r="IH15" s="25"/>
      <c r="II15" s="25"/>
      <c r="IJ15" s="25"/>
      <c r="IK15" s="25"/>
      <c r="IL15" s="25"/>
      <c r="IM15" s="25"/>
      <c r="IN15" s="25"/>
      <c r="IO15" s="25"/>
      <c r="IP15" s="25"/>
      <c r="IQ15" s="25"/>
      <c r="IR15" s="25"/>
    </row>
    <row r="16" spans="1:252" ht="36.75" customHeight="1" x14ac:dyDescent="0.25">
      <c r="A16" s="41">
        <v>8</v>
      </c>
      <c r="B16" s="445" t="s">
        <v>320</v>
      </c>
      <c r="C16" s="457"/>
      <c r="D16" s="457"/>
      <c r="E16" s="457"/>
      <c r="F16" s="457"/>
      <c r="G16" s="457"/>
      <c r="H16" s="457"/>
      <c r="I16" s="457"/>
      <c r="J16" s="457"/>
      <c r="K16" s="457"/>
      <c r="L16" s="457"/>
      <c r="M16" s="458"/>
      <c r="N16" s="27"/>
      <c r="O16" s="28" t="str">
        <f t="shared" si="0"/>
        <v/>
      </c>
      <c r="P16" s="27"/>
      <c r="Q16" s="28" t="str">
        <f t="shared" si="1"/>
        <v/>
      </c>
      <c r="R16" s="27"/>
      <c r="S16" s="28" t="str">
        <f t="shared" si="2"/>
        <v/>
      </c>
      <c r="T16" s="27"/>
      <c r="U16" s="28" t="str">
        <f t="shared" si="3"/>
        <v/>
      </c>
      <c r="V16" s="27"/>
      <c r="W16" s="28" t="str">
        <f t="shared" si="4"/>
        <v/>
      </c>
      <c r="X16" s="27"/>
      <c r="Y16" s="28" t="str">
        <f t="shared" si="5"/>
        <v/>
      </c>
      <c r="Z16" s="27"/>
      <c r="AA16" s="28" t="str">
        <f t="shared" si="6"/>
        <v/>
      </c>
      <c r="AB16" s="27"/>
      <c r="AC16" s="28" t="str">
        <f t="shared" si="7"/>
        <v/>
      </c>
      <c r="AD16" s="27"/>
      <c r="AE16" s="28" t="str">
        <f t="shared" si="8"/>
        <v/>
      </c>
      <c r="AF16" s="27"/>
      <c r="AG16" s="28" t="str">
        <f t="shared" si="9"/>
        <v/>
      </c>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c r="DB16" s="25"/>
      <c r="DC16" s="25"/>
      <c r="DD16" s="25"/>
      <c r="DE16" s="25"/>
      <c r="DF16" s="25"/>
      <c r="DG16" s="25"/>
      <c r="DH16" s="25"/>
      <c r="DI16" s="25"/>
      <c r="DJ16" s="25"/>
      <c r="DK16" s="25"/>
      <c r="DL16" s="25"/>
      <c r="DM16" s="25"/>
      <c r="DN16" s="25"/>
      <c r="DO16" s="25"/>
      <c r="DP16" s="25"/>
      <c r="DQ16" s="25"/>
      <c r="DR16" s="25"/>
      <c r="DS16" s="25"/>
      <c r="DT16" s="25"/>
      <c r="DU16" s="25"/>
      <c r="DV16" s="25"/>
      <c r="DW16" s="25"/>
      <c r="DX16" s="25"/>
      <c r="DY16" s="25"/>
      <c r="DZ16" s="25"/>
      <c r="EA16" s="25"/>
      <c r="EB16" s="25"/>
      <c r="EC16" s="25"/>
      <c r="ED16" s="25"/>
      <c r="EE16" s="25"/>
      <c r="EF16" s="25"/>
      <c r="EG16" s="25"/>
      <c r="EH16" s="25"/>
      <c r="EI16" s="25"/>
      <c r="EJ16" s="25"/>
      <c r="EK16" s="25"/>
      <c r="EL16" s="25"/>
      <c r="EM16" s="25"/>
      <c r="EN16" s="25"/>
      <c r="EO16" s="25"/>
      <c r="EP16" s="25"/>
      <c r="EQ16" s="25"/>
      <c r="ER16" s="25"/>
      <c r="ES16" s="25"/>
      <c r="ET16" s="25"/>
      <c r="EU16" s="25"/>
      <c r="EV16" s="25"/>
      <c r="EW16" s="25"/>
      <c r="EX16" s="25"/>
      <c r="EY16" s="25"/>
      <c r="EZ16" s="25"/>
      <c r="FA16" s="25"/>
      <c r="FB16" s="25"/>
      <c r="FC16" s="25"/>
      <c r="FD16" s="25"/>
      <c r="FE16" s="25"/>
      <c r="FF16" s="25"/>
      <c r="FG16" s="25"/>
      <c r="FH16" s="25"/>
      <c r="FI16" s="25"/>
      <c r="FJ16" s="25"/>
      <c r="FK16" s="25"/>
      <c r="FL16" s="25"/>
      <c r="FM16" s="25"/>
      <c r="FN16" s="25"/>
      <c r="FO16" s="25"/>
      <c r="FP16" s="25"/>
      <c r="FQ16" s="25"/>
      <c r="FR16" s="25"/>
      <c r="FS16" s="25"/>
      <c r="FT16" s="25"/>
      <c r="FU16" s="25"/>
      <c r="FV16" s="25"/>
      <c r="FW16" s="25"/>
      <c r="FX16" s="25"/>
      <c r="FY16" s="25"/>
      <c r="FZ16" s="25"/>
      <c r="GA16" s="25"/>
      <c r="GB16" s="25"/>
      <c r="GC16" s="25"/>
      <c r="GD16" s="25"/>
      <c r="GE16" s="25"/>
      <c r="GF16" s="25"/>
      <c r="GG16" s="25"/>
      <c r="GH16" s="25"/>
      <c r="GI16" s="25"/>
      <c r="GJ16" s="25"/>
      <c r="GK16" s="25"/>
      <c r="GL16" s="25"/>
      <c r="GM16" s="25"/>
      <c r="GN16" s="25"/>
      <c r="GO16" s="25"/>
      <c r="GP16" s="25"/>
      <c r="GQ16" s="25"/>
      <c r="GR16" s="25"/>
      <c r="GS16" s="25"/>
      <c r="GT16" s="25"/>
      <c r="GU16" s="25"/>
      <c r="GV16" s="25"/>
      <c r="GW16" s="25"/>
      <c r="GX16" s="25"/>
      <c r="GY16" s="25"/>
      <c r="GZ16" s="25"/>
      <c r="HA16" s="25"/>
      <c r="HB16" s="25"/>
      <c r="HC16" s="25"/>
      <c r="HD16" s="25"/>
      <c r="HE16" s="25"/>
      <c r="HF16" s="25"/>
      <c r="HG16" s="25"/>
      <c r="HH16" s="25"/>
      <c r="HI16" s="25"/>
      <c r="HJ16" s="25"/>
      <c r="HK16" s="25"/>
      <c r="HL16" s="25"/>
      <c r="HM16" s="25"/>
      <c r="HN16" s="25"/>
      <c r="HO16" s="25"/>
      <c r="HP16" s="25"/>
      <c r="HQ16" s="25"/>
      <c r="HR16" s="25"/>
      <c r="HS16" s="25"/>
      <c r="HT16" s="25"/>
      <c r="HU16" s="25"/>
      <c r="HV16" s="25"/>
      <c r="HW16" s="25"/>
      <c r="HX16" s="25"/>
      <c r="HY16" s="25"/>
      <c r="HZ16" s="25"/>
      <c r="IA16" s="25"/>
      <c r="IB16" s="25"/>
      <c r="IC16" s="25"/>
      <c r="ID16" s="25"/>
      <c r="IE16" s="25"/>
      <c r="IF16" s="25"/>
      <c r="IG16" s="25"/>
      <c r="IH16" s="25"/>
      <c r="II16" s="25"/>
      <c r="IJ16" s="25"/>
      <c r="IK16" s="25"/>
      <c r="IL16" s="25"/>
      <c r="IM16" s="25"/>
      <c r="IN16" s="25"/>
      <c r="IO16" s="25"/>
      <c r="IP16" s="25"/>
      <c r="IQ16" s="25"/>
      <c r="IR16" s="25"/>
    </row>
    <row r="17" spans="1:252" ht="35.25" customHeight="1" x14ac:dyDescent="0.25">
      <c r="A17" s="41">
        <v>9</v>
      </c>
      <c r="B17" s="445" t="s">
        <v>43</v>
      </c>
      <c r="C17" s="457"/>
      <c r="D17" s="457"/>
      <c r="E17" s="457"/>
      <c r="F17" s="457"/>
      <c r="G17" s="457"/>
      <c r="H17" s="457"/>
      <c r="I17" s="457"/>
      <c r="J17" s="457"/>
      <c r="K17" s="457"/>
      <c r="L17" s="457"/>
      <c r="M17" s="458"/>
      <c r="N17" s="27"/>
      <c r="O17" s="28" t="str">
        <f t="shared" si="0"/>
        <v/>
      </c>
      <c r="P17" s="27"/>
      <c r="Q17" s="28" t="str">
        <f t="shared" si="1"/>
        <v/>
      </c>
      <c r="R17" s="27"/>
      <c r="S17" s="28" t="str">
        <f t="shared" si="2"/>
        <v/>
      </c>
      <c r="T17" s="27"/>
      <c r="U17" s="28" t="str">
        <f t="shared" si="3"/>
        <v/>
      </c>
      <c r="V17" s="27"/>
      <c r="W17" s="28" t="str">
        <f t="shared" si="4"/>
        <v/>
      </c>
      <c r="X17" s="27"/>
      <c r="Y17" s="28" t="str">
        <f t="shared" si="5"/>
        <v/>
      </c>
      <c r="Z17" s="27"/>
      <c r="AA17" s="28" t="str">
        <f t="shared" si="6"/>
        <v/>
      </c>
      <c r="AB17" s="27"/>
      <c r="AC17" s="28" t="str">
        <f t="shared" si="7"/>
        <v/>
      </c>
      <c r="AD17" s="27"/>
      <c r="AE17" s="28" t="str">
        <f t="shared" si="8"/>
        <v/>
      </c>
      <c r="AF17" s="27"/>
      <c r="AG17" s="28" t="str">
        <f t="shared" si="9"/>
        <v/>
      </c>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5"/>
      <c r="BY17" s="25"/>
      <c r="BZ17" s="25"/>
      <c r="CA17" s="25"/>
      <c r="CB17" s="25"/>
      <c r="CC17" s="25"/>
      <c r="CD17" s="25"/>
      <c r="CE17" s="25"/>
      <c r="CF17" s="25"/>
      <c r="CG17" s="25"/>
      <c r="CH17" s="25"/>
      <c r="CI17" s="25"/>
      <c r="CJ17" s="25"/>
      <c r="CK17" s="25"/>
      <c r="CL17" s="25"/>
      <c r="CM17" s="25"/>
      <c r="CN17" s="25"/>
      <c r="CO17" s="25"/>
      <c r="CP17" s="25"/>
      <c r="CQ17" s="25"/>
      <c r="CR17" s="25"/>
      <c r="CS17" s="25"/>
      <c r="CT17" s="25"/>
      <c r="CU17" s="25"/>
      <c r="CV17" s="25"/>
      <c r="CW17" s="25"/>
      <c r="CX17" s="25"/>
      <c r="CY17" s="25"/>
      <c r="CZ17" s="25"/>
      <c r="DA17" s="25"/>
      <c r="DB17" s="25"/>
      <c r="DC17" s="25"/>
      <c r="DD17" s="25"/>
      <c r="DE17" s="25"/>
      <c r="DF17" s="2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25"/>
      <c r="GM17" s="25"/>
      <c r="GN17" s="25"/>
      <c r="GO17" s="25"/>
      <c r="GP17" s="25"/>
      <c r="GQ17" s="25"/>
      <c r="GR17" s="25"/>
      <c r="GS17" s="25"/>
      <c r="GT17" s="25"/>
      <c r="GU17" s="25"/>
      <c r="GV17" s="25"/>
      <c r="GW17" s="25"/>
      <c r="GX17" s="25"/>
      <c r="GY17" s="25"/>
      <c r="GZ17" s="25"/>
      <c r="HA17" s="25"/>
      <c r="HB17" s="25"/>
      <c r="HC17" s="25"/>
      <c r="HD17" s="25"/>
      <c r="HE17" s="25"/>
      <c r="HF17" s="25"/>
      <c r="HG17" s="25"/>
      <c r="HH17" s="25"/>
      <c r="HI17" s="25"/>
      <c r="HJ17" s="25"/>
      <c r="HK17" s="25"/>
      <c r="HL17" s="25"/>
      <c r="HM17" s="25"/>
      <c r="HN17" s="25"/>
      <c r="HO17" s="25"/>
      <c r="HP17" s="25"/>
      <c r="HQ17" s="25"/>
      <c r="HR17" s="25"/>
      <c r="HS17" s="25"/>
      <c r="HT17" s="25"/>
      <c r="HU17" s="25"/>
      <c r="HV17" s="25"/>
      <c r="HW17" s="25"/>
      <c r="HX17" s="25"/>
      <c r="HY17" s="25"/>
      <c r="HZ17" s="25"/>
      <c r="IA17" s="25"/>
      <c r="IB17" s="25"/>
      <c r="IC17" s="25"/>
      <c r="ID17" s="25"/>
      <c r="IE17" s="25"/>
      <c r="IF17" s="25"/>
      <c r="IG17" s="25"/>
      <c r="IH17" s="25"/>
      <c r="II17" s="25"/>
      <c r="IJ17" s="25"/>
      <c r="IK17" s="25"/>
      <c r="IL17" s="25"/>
      <c r="IM17" s="25"/>
      <c r="IN17" s="25"/>
      <c r="IO17" s="25"/>
      <c r="IP17" s="25"/>
      <c r="IQ17" s="25"/>
      <c r="IR17" s="25"/>
    </row>
    <row r="18" spans="1:252" ht="18" x14ac:dyDescent="0.25">
      <c r="A18" s="41">
        <v>10</v>
      </c>
      <c r="B18" s="445" t="s">
        <v>44</v>
      </c>
      <c r="C18" s="457"/>
      <c r="D18" s="457"/>
      <c r="E18" s="457"/>
      <c r="F18" s="457"/>
      <c r="G18" s="457"/>
      <c r="H18" s="457"/>
      <c r="I18" s="457"/>
      <c r="J18" s="457"/>
      <c r="K18" s="457"/>
      <c r="L18" s="457"/>
      <c r="M18" s="458"/>
      <c r="N18" s="27"/>
      <c r="O18" s="28" t="str">
        <f t="shared" si="0"/>
        <v/>
      </c>
      <c r="P18" s="27"/>
      <c r="Q18" s="28" t="str">
        <f t="shared" si="1"/>
        <v/>
      </c>
      <c r="R18" s="27"/>
      <c r="S18" s="28" t="str">
        <f t="shared" si="2"/>
        <v/>
      </c>
      <c r="T18" s="27"/>
      <c r="U18" s="28" t="str">
        <f t="shared" si="3"/>
        <v/>
      </c>
      <c r="V18" s="27"/>
      <c r="W18" s="28" t="str">
        <f t="shared" si="4"/>
        <v/>
      </c>
      <c r="X18" s="27"/>
      <c r="Y18" s="28" t="str">
        <f t="shared" si="5"/>
        <v/>
      </c>
      <c r="Z18" s="27"/>
      <c r="AA18" s="28" t="str">
        <f t="shared" si="6"/>
        <v/>
      </c>
      <c r="AB18" s="27"/>
      <c r="AC18" s="28" t="str">
        <f t="shared" si="7"/>
        <v/>
      </c>
      <c r="AD18" s="27"/>
      <c r="AE18" s="28" t="str">
        <f t="shared" si="8"/>
        <v/>
      </c>
      <c r="AF18" s="27"/>
      <c r="AG18" s="28" t="str">
        <f t="shared" si="9"/>
        <v/>
      </c>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c r="BX18" s="25"/>
      <c r="BY18" s="25"/>
      <c r="BZ18" s="25"/>
      <c r="CA18" s="25"/>
      <c r="CB18" s="25"/>
      <c r="CC18" s="25"/>
      <c r="CD18" s="25"/>
      <c r="CE18" s="25"/>
      <c r="CF18" s="25"/>
      <c r="CG18" s="25"/>
      <c r="CH18" s="25"/>
      <c r="CI18" s="25"/>
      <c r="CJ18" s="25"/>
      <c r="CK18" s="25"/>
      <c r="CL18" s="25"/>
      <c r="CM18" s="25"/>
      <c r="CN18" s="25"/>
      <c r="CO18" s="25"/>
      <c r="CP18" s="25"/>
      <c r="CQ18" s="25"/>
      <c r="CR18" s="25"/>
      <c r="CS18" s="25"/>
      <c r="CT18" s="25"/>
      <c r="CU18" s="25"/>
      <c r="CV18" s="25"/>
      <c r="CW18" s="25"/>
      <c r="CX18" s="25"/>
      <c r="CY18" s="25"/>
      <c r="CZ18" s="25"/>
      <c r="DA18" s="25"/>
      <c r="DB18" s="25"/>
      <c r="DC18" s="25"/>
      <c r="DD18" s="25"/>
      <c r="DE18" s="25"/>
      <c r="DF18" s="2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25"/>
      <c r="GM18" s="25"/>
      <c r="GN18" s="25"/>
      <c r="GO18" s="25"/>
      <c r="GP18" s="25"/>
      <c r="GQ18" s="25"/>
      <c r="GR18" s="25"/>
      <c r="GS18" s="25"/>
      <c r="GT18" s="25"/>
      <c r="GU18" s="25"/>
      <c r="GV18" s="25"/>
      <c r="GW18" s="25"/>
      <c r="GX18" s="25"/>
      <c r="GY18" s="25"/>
      <c r="GZ18" s="25"/>
      <c r="HA18" s="25"/>
      <c r="HB18" s="25"/>
      <c r="HC18" s="25"/>
      <c r="HD18" s="25"/>
      <c r="HE18" s="25"/>
      <c r="HF18" s="25"/>
      <c r="HG18" s="25"/>
      <c r="HH18" s="25"/>
      <c r="HI18" s="25"/>
      <c r="HJ18" s="25"/>
      <c r="HK18" s="25"/>
      <c r="HL18" s="25"/>
      <c r="HM18" s="25"/>
      <c r="HN18" s="25"/>
      <c r="HO18" s="25"/>
      <c r="HP18" s="25"/>
      <c r="HQ18" s="25"/>
      <c r="HR18" s="25"/>
      <c r="HS18" s="25"/>
      <c r="HT18" s="25"/>
      <c r="HU18" s="25"/>
      <c r="HV18" s="25"/>
      <c r="HW18" s="25"/>
      <c r="HX18" s="25"/>
      <c r="HY18" s="25"/>
      <c r="HZ18" s="25"/>
      <c r="IA18" s="25"/>
      <c r="IB18" s="25"/>
      <c r="IC18" s="25"/>
      <c r="ID18" s="25"/>
      <c r="IE18" s="25"/>
      <c r="IF18" s="25"/>
      <c r="IG18" s="25"/>
      <c r="IH18" s="25"/>
      <c r="II18" s="25"/>
      <c r="IJ18" s="25"/>
      <c r="IK18" s="25"/>
      <c r="IL18" s="25"/>
      <c r="IM18" s="25"/>
      <c r="IN18" s="25"/>
      <c r="IO18" s="25"/>
      <c r="IP18" s="25"/>
      <c r="IQ18" s="25"/>
      <c r="IR18" s="25"/>
    </row>
    <row r="19" spans="1:252" ht="203.25" customHeight="1" x14ac:dyDescent="0.25">
      <c r="A19" s="41">
        <v>11</v>
      </c>
      <c r="B19" s="445" t="s">
        <v>386</v>
      </c>
      <c r="C19" s="457"/>
      <c r="D19" s="457"/>
      <c r="E19" s="457"/>
      <c r="F19" s="457"/>
      <c r="G19" s="457"/>
      <c r="H19" s="457"/>
      <c r="I19" s="457"/>
      <c r="J19" s="457"/>
      <c r="K19" s="457"/>
      <c r="L19" s="457"/>
      <c r="M19" s="458"/>
      <c r="N19" s="27"/>
      <c r="O19" s="28" t="str">
        <f t="shared" si="0"/>
        <v/>
      </c>
      <c r="P19" s="27"/>
      <c r="Q19" s="28" t="str">
        <f t="shared" si="1"/>
        <v/>
      </c>
      <c r="R19" s="27"/>
      <c r="S19" s="28" t="str">
        <f t="shared" si="2"/>
        <v/>
      </c>
      <c r="T19" s="27"/>
      <c r="U19" s="28" t="str">
        <f t="shared" si="3"/>
        <v/>
      </c>
      <c r="V19" s="27"/>
      <c r="W19" s="28" t="str">
        <f t="shared" si="4"/>
        <v/>
      </c>
      <c r="X19" s="27"/>
      <c r="Y19" s="28" t="str">
        <f t="shared" si="5"/>
        <v/>
      </c>
      <c r="Z19" s="27"/>
      <c r="AA19" s="28" t="str">
        <f t="shared" si="6"/>
        <v/>
      </c>
      <c r="AB19" s="27"/>
      <c r="AC19" s="28" t="str">
        <f t="shared" si="7"/>
        <v/>
      </c>
      <c r="AD19" s="27"/>
      <c r="AE19" s="28" t="str">
        <f t="shared" si="8"/>
        <v/>
      </c>
      <c r="AF19" s="27"/>
      <c r="AG19" s="28" t="str">
        <f t="shared" si="9"/>
        <v/>
      </c>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25"/>
      <c r="BV19" s="25"/>
      <c r="BW19" s="25"/>
      <c r="BX19" s="25"/>
      <c r="BY19" s="25"/>
      <c r="BZ19" s="25"/>
      <c r="CA19" s="25"/>
      <c r="CB19" s="25"/>
      <c r="CC19" s="25"/>
      <c r="CD19" s="25"/>
      <c r="CE19" s="25"/>
      <c r="CF19" s="25"/>
      <c r="CG19" s="25"/>
      <c r="CH19" s="25"/>
      <c r="CI19" s="25"/>
      <c r="CJ19" s="25"/>
      <c r="CK19" s="25"/>
      <c r="CL19" s="25"/>
      <c r="CM19" s="25"/>
      <c r="CN19" s="25"/>
      <c r="CO19" s="25"/>
      <c r="CP19" s="25"/>
      <c r="CQ19" s="25"/>
      <c r="CR19" s="25"/>
      <c r="CS19" s="25"/>
      <c r="CT19" s="25"/>
      <c r="CU19" s="25"/>
      <c r="CV19" s="25"/>
      <c r="CW19" s="25"/>
      <c r="CX19" s="25"/>
      <c r="CY19" s="25"/>
      <c r="CZ19" s="25"/>
      <c r="DA19" s="25"/>
      <c r="DB19" s="25"/>
      <c r="DC19" s="25"/>
      <c r="DD19" s="25"/>
      <c r="DE19" s="25"/>
      <c r="DF19" s="25"/>
      <c r="DG19" s="25"/>
      <c r="DH19" s="25"/>
      <c r="DI19" s="25"/>
      <c r="DJ19" s="25"/>
      <c r="DK19" s="25"/>
      <c r="DL19" s="25"/>
      <c r="DM19" s="25"/>
      <c r="DN19" s="25"/>
      <c r="DO19" s="25"/>
      <c r="DP19" s="25"/>
      <c r="DQ19" s="25"/>
      <c r="DR19" s="25"/>
      <c r="DS19" s="25"/>
      <c r="DT19" s="25"/>
      <c r="DU19" s="25"/>
      <c r="DV19" s="25"/>
      <c r="DW19" s="25"/>
      <c r="DX19" s="25"/>
      <c r="DY19" s="25"/>
      <c r="DZ19" s="25"/>
      <c r="EA19" s="25"/>
      <c r="EB19" s="25"/>
      <c r="EC19" s="25"/>
      <c r="ED19" s="25"/>
      <c r="EE19" s="25"/>
      <c r="EF19" s="25"/>
      <c r="EG19" s="25"/>
      <c r="EH19" s="25"/>
      <c r="EI19" s="25"/>
      <c r="EJ19" s="25"/>
      <c r="EK19" s="25"/>
      <c r="EL19" s="25"/>
      <c r="EM19" s="25"/>
      <c r="EN19" s="25"/>
      <c r="EO19" s="25"/>
      <c r="EP19" s="25"/>
      <c r="EQ19" s="25"/>
      <c r="ER19" s="25"/>
      <c r="ES19" s="25"/>
      <c r="ET19" s="25"/>
      <c r="EU19" s="25"/>
      <c r="EV19" s="25"/>
      <c r="EW19" s="25"/>
      <c r="EX19" s="25"/>
      <c r="EY19" s="25"/>
      <c r="EZ19" s="25"/>
      <c r="FA19" s="25"/>
      <c r="FB19" s="25"/>
      <c r="FC19" s="25"/>
      <c r="FD19" s="25"/>
      <c r="FE19" s="25"/>
      <c r="FF19" s="25"/>
      <c r="FG19" s="25"/>
      <c r="FH19" s="25"/>
      <c r="FI19" s="25"/>
      <c r="FJ19" s="25"/>
      <c r="FK19" s="25"/>
      <c r="FL19" s="25"/>
      <c r="FM19" s="25"/>
      <c r="FN19" s="25"/>
      <c r="FO19" s="25"/>
      <c r="FP19" s="25"/>
      <c r="FQ19" s="25"/>
      <c r="FR19" s="25"/>
      <c r="FS19" s="25"/>
      <c r="FT19" s="25"/>
      <c r="FU19" s="25"/>
      <c r="FV19" s="25"/>
      <c r="FW19" s="25"/>
      <c r="FX19" s="25"/>
      <c r="FY19" s="25"/>
      <c r="FZ19" s="25"/>
      <c r="GA19" s="25"/>
      <c r="GB19" s="25"/>
      <c r="GC19" s="25"/>
      <c r="GD19" s="25"/>
      <c r="GE19" s="25"/>
      <c r="GF19" s="25"/>
      <c r="GG19" s="25"/>
      <c r="GH19" s="25"/>
      <c r="GI19" s="25"/>
      <c r="GJ19" s="25"/>
      <c r="GK19" s="25"/>
      <c r="GL19" s="25"/>
      <c r="GM19" s="25"/>
      <c r="GN19" s="25"/>
      <c r="GO19" s="25"/>
      <c r="GP19" s="25"/>
      <c r="GQ19" s="25"/>
      <c r="GR19" s="25"/>
      <c r="GS19" s="25"/>
      <c r="GT19" s="25"/>
      <c r="GU19" s="25"/>
      <c r="GV19" s="25"/>
      <c r="GW19" s="25"/>
      <c r="GX19" s="25"/>
      <c r="GY19" s="25"/>
      <c r="GZ19" s="25"/>
      <c r="HA19" s="25"/>
      <c r="HB19" s="25"/>
      <c r="HC19" s="25"/>
      <c r="HD19" s="25"/>
      <c r="HE19" s="25"/>
      <c r="HF19" s="25"/>
      <c r="HG19" s="25"/>
      <c r="HH19" s="25"/>
      <c r="HI19" s="25"/>
      <c r="HJ19" s="25"/>
      <c r="HK19" s="25"/>
      <c r="HL19" s="25"/>
      <c r="HM19" s="25"/>
      <c r="HN19" s="25"/>
      <c r="HO19" s="25"/>
      <c r="HP19" s="25"/>
      <c r="HQ19" s="25"/>
      <c r="HR19" s="25"/>
      <c r="HS19" s="25"/>
      <c r="HT19" s="25"/>
      <c r="HU19" s="25"/>
      <c r="HV19" s="25"/>
      <c r="HW19" s="25"/>
      <c r="HX19" s="25"/>
      <c r="HY19" s="25"/>
      <c r="HZ19" s="25"/>
      <c r="IA19" s="25"/>
      <c r="IB19" s="25"/>
      <c r="IC19" s="25"/>
      <c r="ID19" s="25"/>
      <c r="IE19" s="25"/>
      <c r="IF19" s="25"/>
      <c r="IG19" s="25"/>
      <c r="IH19" s="25"/>
      <c r="II19" s="25"/>
      <c r="IJ19" s="25"/>
      <c r="IK19" s="25"/>
      <c r="IL19" s="25"/>
      <c r="IM19" s="25"/>
      <c r="IN19" s="25"/>
      <c r="IO19" s="25"/>
      <c r="IP19" s="25"/>
      <c r="IQ19" s="25"/>
      <c r="IR19" s="25"/>
    </row>
    <row r="20" spans="1:252" ht="45" customHeight="1" x14ac:dyDescent="0.25">
      <c r="A20" s="41">
        <v>12</v>
      </c>
      <c r="B20" s="445" t="s">
        <v>45</v>
      </c>
      <c r="C20" s="457"/>
      <c r="D20" s="457"/>
      <c r="E20" s="457"/>
      <c r="F20" s="457"/>
      <c r="G20" s="457"/>
      <c r="H20" s="457"/>
      <c r="I20" s="457"/>
      <c r="J20" s="457"/>
      <c r="K20" s="457"/>
      <c r="L20" s="457"/>
      <c r="M20" s="458"/>
      <c r="N20" s="27"/>
      <c r="O20" s="28" t="str">
        <f t="shared" si="0"/>
        <v/>
      </c>
      <c r="P20" s="27"/>
      <c r="Q20" s="28" t="str">
        <f t="shared" si="1"/>
        <v/>
      </c>
      <c r="R20" s="27"/>
      <c r="S20" s="28" t="str">
        <f t="shared" si="2"/>
        <v/>
      </c>
      <c r="T20" s="27"/>
      <c r="U20" s="28" t="str">
        <f t="shared" si="3"/>
        <v/>
      </c>
      <c r="V20" s="27"/>
      <c r="W20" s="28" t="str">
        <f t="shared" si="4"/>
        <v/>
      </c>
      <c r="X20" s="27"/>
      <c r="Y20" s="28" t="str">
        <f t="shared" si="5"/>
        <v/>
      </c>
      <c r="Z20" s="27"/>
      <c r="AA20" s="28" t="str">
        <f t="shared" si="6"/>
        <v/>
      </c>
      <c r="AB20" s="27"/>
      <c r="AC20" s="28" t="str">
        <f t="shared" si="7"/>
        <v/>
      </c>
      <c r="AD20" s="27"/>
      <c r="AE20" s="28" t="str">
        <f t="shared" si="8"/>
        <v/>
      </c>
      <c r="AF20" s="27"/>
      <c r="AG20" s="28" t="str">
        <f t="shared" si="9"/>
        <v/>
      </c>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c r="BJ20" s="25"/>
      <c r="BK20" s="25"/>
      <c r="BL20" s="25"/>
      <c r="BM20" s="25"/>
      <c r="BN20" s="25"/>
      <c r="BO20" s="25"/>
      <c r="BP20" s="25"/>
      <c r="BQ20" s="25"/>
      <c r="BR20" s="25"/>
      <c r="BS20" s="25"/>
      <c r="BT20" s="25"/>
      <c r="BU20" s="25"/>
      <c r="BV20" s="25"/>
      <c r="BW20" s="25"/>
      <c r="BX20" s="25"/>
      <c r="BY20" s="25"/>
      <c r="BZ20" s="25"/>
      <c r="CA20" s="25"/>
      <c r="CB20" s="25"/>
      <c r="CC20" s="25"/>
      <c r="CD20" s="25"/>
      <c r="CE20" s="25"/>
      <c r="CF20" s="25"/>
      <c r="CG20" s="25"/>
      <c r="CH20" s="25"/>
      <c r="CI20" s="25"/>
      <c r="CJ20" s="25"/>
      <c r="CK20" s="25"/>
      <c r="CL20" s="25"/>
      <c r="CM20" s="25"/>
      <c r="CN20" s="25"/>
      <c r="CO20" s="25"/>
      <c r="CP20" s="25"/>
      <c r="CQ20" s="25"/>
      <c r="CR20" s="25"/>
      <c r="CS20" s="25"/>
      <c r="CT20" s="25"/>
      <c r="CU20" s="25"/>
      <c r="CV20" s="25"/>
      <c r="CW20" s="25"/>
      <c r="CX20" s="25"/>
      <c r="CY20" s="25"/>
      <c r="CZ20" s="25"/>
      <c r="DA20" s="25"/>
      <c r="DB20" s="25"/>
      <c r="DC20" s="25"/>
      <c r="DD20" s="25"/>
      <c r="DE20" s="25"/>
      <c r="DF20" s="25"/>
      <c r="DG20" s="25"/>
      <c r="DH20" s="25"/>
      <c r="DI20" s="25"/>
      <c r="DJ20" s="25"/>
      <c r="DK20" s="25"/>
      <c r="DL20" s="25"/>
      <c r="DM20" s="25"/>
      <c r="DN20" s="25"/>
      <c r="DO20" s="25"/>
      <c r="DP20" s="25"/>
      <c r="DQ20" s="25"/>
      <c r="DR20" s="25"/>
      <c r="DS20" s="25"/>
      <c r="DT20" s="25"/>
      <c r="DU20" s="25"/>
      <c r="DV20" s="25"/>
      <c r="DW20" s="25"/>
      <c r="DX20" s="25"/>
      <c r="DY20" s="25"/>
      <c r="DZ20" s="25"/>
      <c r="EA20" s="25"/>
      <c r="EB20" s="25"/>
      <c r="EC20" s="25"/>
      <c r="ED20" s="25"/>
      <c r="EE20" s="25"/>
      <c r="EF20" s="25"/>
      <c r="EG20" s="25"/>
      <c r="EH20" s="25"/>
      <c r="EI20" s="25"/>
      <c r="EJ20" s="25"/>
      <c r="EK20" s="25"/>
      <c r="EL20" s="25"/>
      <c r="EM20" s="25"/>
      <c r="EN20" s="25"/>
      <c r="EO20" s="25"/>
      <c r="EP20" s="25"/>
      <c r="EQ20" s="25"/>
      <c r="ER20" s="25"/>
      <c r="ES20" s="25"/>
      <c r="ET20" s="25"/>
      <c r="EU20" s="25"/>
      <c r="EV20" s="25"/>
      <c r="EW20" s="25"/>
      <c r="EX20" s="25"/>
      <c r="EY20" s="25"/>
      <c r="EZ20" s="25"/>
      <c r="FA20" s="25"/>
      <c r="FB20" s="25"/>
      <c r="FC20" s="25"/>
      <c r="FD20" s="25"/>
      <c r="FE20" s="25"/>
      <c r="FF20" s="25"/>
      <c r="FG20" s="25"/>
      <c r="FH20" s="25"/>
      <c r="FI20" s="25"/>
      <c r="FJ20" s="25"/>
      <c r="FK20" s="25"/>
      <c r="FL20" s="25"/>
      <c r="FM20" s="25"/>
      <c r="FN20" s="25"/>
      <c r="FO20" s="25"/>
      <c r="FP20" s="25"/>
      <c r="FQ20" s="25"/>
      <c r="FR20" s="25"/>
      <c r="FS20" s="25"/>
      <c r="FT20" s="25"/>
      <c r="FU20" s="25"/>
      <c r="FV20" s="25"/>
      <c r="FW20" s="25"/>
      <c r="FX20" s="25"/>
      <c r="FY20" s="25"/>
      <c r="FZ20" s="25"/>
      <c r="GA20" s="25"/>
      <c r="GB20" s="25"/>
      <c r="GC20" s="25"/>
      <c r="GD20" s="25"/>
      <c r="GE20" s="25"/>
      <c r="GF20" s="25"/>
      <c r="GG20" s="25"/>
      <c r="GH20" s="25"/>
      <c r="GI20" s="25"/>
      <c r="GJ20" s="25"/>
      <c r="GK20" s="25"/>
      <c r="GL20" s="25"/>
      <c r="GM20" s="25"/>
      <c r="GN20" s="25"/>
      <c r="GO20" s="25"/>
      <c r="GP20" s="25"/>
      <c r="GQ20" s="25"/>
      <c r="GR20" s="25"/>
      <c r="GS20" s="25"/>
      <c r="GT20" s="25"/>
      <c r="GU20" s="25"/>
      <c r="GV20" s="25"/>
      <c r="GW20" s="25"/>
      <c r="GX20" s="25"/>
      <c r="GY20" s="25"/>
      <c r="GZ20" s="25"/>
      <c r="HA20" s="25"/>
      <c r="HB20" s="25"/>
      <c r="HC20" s="25"/>
      <c r="HD20" s="25"/>
      <c r="HE20" s="25"/>
      <c r="HF20" s="25"/>
      <c r="HG20" s="25"/>
      <c r="HH20" s="25"/>
      <c r="HI20" s="25"/>
      <c r="HJ20" s="25"/>
      <c r="HK20" s="25"/>
      <c r="HL20" s="25"/>
      <c r="HM20" s="25"/>
      <c r="HN20" s="25"/>
      <c r="HO20" s="25"/>
      <c r="HP20" s="25"/>
      <c r="HQ20" s="25"/>
      <c r="HR20" s="25"/>
      <c r="HS20" s="25"/>
      <c r="HT20" s="25"/>
      <c r="HU20" s="25"/>
      <c r="HV20" s="25"/>
      <c r="HW20" s="25"/>
      <c r="HX20" s="25"/>
      <c r="HY20" s="25"/>
      <c r="HZ20" s="25"/>
      <c r="IA20" s="25"/>
      <c r="IB20" s="25"/>
      <c r="IC20" s="25"/>
      <c r="ID20" s="25"/>
      <c r="IE20" s="25"/>
      <c r="IF20" s="25"/>
      <c r="IG20" s="25"/>
      <c r="IH20" s="25"/>
      <c r="II20" s="25"/>
      <c r="IJ20" s="25"/>
      <c r="IK20" s="25"/>
      <c r="IL20" s="25"/>
      <c r="IM20" s="25"/>
      <c r="IN20" s="25"/>
      <c r="IO20" s="25"/>
      <c r="IP20" s="25"/>
      <c r="IQ20" s="25"/>
      <c r="IR20" s="25"/>
    </row>
    <row r="21" spans="1:252" ht="46.5" customHeight="1" x14ac:dyDescent="0.25">
      <c r="A21" s="326" t="s">
        <v>62</v>
      </c>
      <c r="B21" s="418"/>
      <c r="C21" s="418"/>
      <c r="D21" s="418"/>
      <c r="E21" s="418"/>
      <c r="F21" s="418"/>
      <c r="G21" s="418"/>
      <c r="H21" s="418"/>
      <c r="I21" s="418"/>
      <c r="J21" s="418"/>
      <c r="K21" s="418"/>
      <c r="L21" s="418"/>
      <c r="M21" s="463"/>
    </row>
  </sheetData>
  <mergeCells count="19">
    <mergeCell ref="B9:M9"/>
    <mergeCell ref="E2:J2"/>
    <mergeCell ref="A8:M8"/>
    <mergeCell ref="L3:M3"/>
    <mergeCell ref="B4:C4"/>
    <mergeCell ref="E4:G4"/>
    <mergeCell ref="B5:C5"/>
    <mergeCell ref="B10:M10"/>
    <mergeCell ref="B11:M11"/>
    <mergeCell ref="B12:M12"/>
    <mergeCell ref="B13:M13"/>
    <mergeCell ref="B14:M14"/>
    <mergeCell ref="A21:M21"/>
    <mergeCell ref="B20:M20"/>
    <mergeCell ref="B15:M15"/>
    <mergeCell ref="B16:M16"/>
    <mergeCell ref="B17:M17"/>
    <mergeCell ref="B18:M18"/>
    <mergeCell ref="B19:M19"/>
  </mergeCells>
  <conditionalFormatting sqref="O9:O20">
    <cfRule type="containsText" dxfId="28" priority="10" operator="containsText" text="Fail">
      <formula>NOT(ISERROR(SEARCH("Fail",O9)))</formula>
    </cfRule>
  </conditionalFormatting>
  <conditionalFormatting sqref="Q9:Q20">
    <cfRule type="containsText" dxfId="27" priority="9" operator="containsText" text="Fail">
      <formula>NOT(ISERROR(SEARCH("Fail",Q9)))</formula>
    </cfRule>
  </conditionalFormatting>
  <conditionalFormatting sqref="S9:S20">
    <cfRule type="containsText" dxfId="26" priority="8" operator="containsText" text="Fail">
      <formula>NOT(ISERROR(SEARCH("Fail",S9)))</formula>
    </cfRule>
  </conditionalFormatting>
  <conditionalFormatting sqref="U9:U20">
    <cfRule type="containsText" dxfId="25" priority="7" operator="containsText" text="Fail">
      <formula>NOT(ISERROR(SEARCH("Fail",U9)))</formula>
    </cfRule>
  </conditionalFormatting>
  <conditionalFormatting sqref="W9:W20">
    <cfRule type="containsText" dxfId="24" priority="6" operator="containsText" text="Fail">
      <formula>NOT(ISERROR(SEARCH("Fail",W9)))</formula>
    </cfRule>
  </conditionalFormatting>
  <conditionalFormatting sqref="Y9:Y20">
    <cfRule type="containsText" dxfId="23" priority="5" operator="containsText" text="Fail">
      <formula>NOT(ISERROR(SEARCH("Fail",Y9)))</formula>
    </cfRule>
  </conditionalFormatting>
  <conditionalFormatting sqref="AA9:AA20">
    <cfRule type="containsText" dxfId="22" priority="4" operator="containsText" text="Fail">
      <formula>NOT(ISERROR(SEARCH("Fail",AA9)))</formula>
    </cfRule>
  </conditionalFormatting>
  <conditionalFormatting sqref="AC9:AC20">
    <cfRule type="containsText" dxfId="21" priority="3" operator="containsText" text="Fail">
      <formula>NOT(ISERROR(SEARCH("Fail",AC9)))</formula>
    </cfRule>
  </conditionalFormatting>
  <conditionalFormatting sqref="AE9:AE20">
    <cfRule type="containsText" dxfId="20" priority="2" operator="containsText" text="Fail">
      <formula>NOT(ISERROR(SEARCH("Fail",AE9)))</formula>
    </cfRule>
  </conditionalFormatting>
  <conditionalFormatting sqref="AG9:AG20">
    <cfRule type="containsText" dxfId="19" priority="1" operator="containsText" text="Fail">
      <formula>NOT(ISERROR(SEARCH("Fail",AG9)))</formula>
    </cfRule>
  </conditionalFormatting>
  <dataValidations count="1">
    <dataValidation type="list" showErrorMessage="1" errorTitle="Invalid Selection" error="Select either Yes, No, or N/A from the dropdown list. Click &quot;Cancel&quot; below, then update selection." sqref="N9:N20 P9:P20 R9:R20 T9:T20 V9:V20 X9:X20 Z9:Z20 AB9:AB20 AD9:AD20 AF9:AF20" xr:uid="{C4A30448-C3FB-4A1D-9D02-8C207DAA5FFE}">
      <formula1>"Yes,No,NA"</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0AE12-413B-4E58-9608-86121C9F26FC}">
  <dimension ref="A2:IR13"/>
  <sheetViews>
    <sheetView workbookViewId="0">
      <selection activeCell="P9" sqref="P9:P12"/>
    </sheetView>
  </sheetViews>
  <sheetFormatPr defaultRowHeight="15" x14ac:dyDescent="0.25"/>
  <cols>
    <col min="5" max="5" width="11.85546875" customWidth="1"/>
    <col min="7" max="7" width="13" customWidth="1"/>
    <col min="12" max="12" width="12.28515625" customWidth="1"/>
    <col min="13" max="13" width="11.28515625" customWidth="1"/>
    <col min="14" max="14" width="12.7109375" customWidth="1"/>
    <col min="15" max="15" width="11.85546875" hidden="1" customWidth="1"/>
    <col min="17" max="17" width="0" hidden="1" customWidth="1"/>
    <col min="19" max="19" width="0" hidden="1" customWidth="1"/>
    <col min="21" max="21" width="0" hidden="1" customWidth="1"/>
    <col min="23" max="23" width="0" hidden="1" customWidth="1"/>
    <col min="25" max="25" width="0" hidden="1" customWidth="1"/>
    <col min="27" max="27" width="0" hidden="1" customWidth="1"/>
    <col min="29" max="29" width="0" hidden="1" customWidth="1"/>
    <col min="31" max="31" width="0" hidden="1" customWidth="1"/>
  </cols>
  <sheetData>
    <row r="2" spans="1:252" s="20" customFormat="1" ht="18" x14ac:dyDescent="0.25">
      <c r="A2" s="17"/>
      <c r="B2" s="114" t="s">
        <v>22</v>
      </c>
      <c r="D2" s="17"/>
      <c r="E2" s="430">
        <f>'Review Results'!F4</f>
        <v>0</v>
      </c>
      <c r="F2" s="430"/>
      <c r="G2" s="430"/>
      <c r="H2" s="430"/>
      <c r="I2" s="430"/>
      <c r="J2" s="430"/>
      <c r="K2" s="21"/>
      <c r="L2" s="21"/>
      <c r="M2" s="256" t="s">
        <v>23</v>
      </c>
      <c r="N2" s="22">
        <f>'Review Results'!F5</f>
        <v>0</v>
      </c>
    </row>
    <row r="3" spans="1:252" s="20" customFormat="1" x14ac:dyDescent="0.25">
      <c r="A3" s="17"/>
      <c r="C3" s="19"/>
      <c r="D3" s="19"/>
      <c r="E3" s="19"/>
      <c r="F3" s="19"/>
      <c r="G3" s="19"/>
      <c r="K3" s="39"/>
      <c r="L3" s="352"/>
      <c r="M3" s="352"/>
    </row>
    <row r="4" spans="1:252" s="20" customFormat="1" x14ac:dyDescent="0.25">
      <c r="A4" s="17"/>
      <c r="B4" s="352" t="s">
        <v>24</v>
      </c>
      <c r="C4" s="352"/>
      <c r="E4" s="404" t="s">
        <v>364</v>
      </c>
      <c r="F4" s="405"/>
      <c r="G4" s="405"/>
      <c r="H4" s="254"/>
    </row>
    <row r="5" spans="1:252" ht="15.75" x14ac:dyDescent="0.25">
      <c r="B5" s="414">
        <f>'Review Results'!K3</f>
        <v>0</v>
      </c>
      <c r="C5" s="414"/>
      <c r="E5" s="261">
        <f>'Review Results'!K4</f>
        <v>0</v>
      </c>
      <c r="F5" s="24" t="s">
        <v>26</v>
      </c>
      <c r="G5" s="23">
        <f>'Review Results'!K5</f>
        <v>0</v>
      </c>
    </row>
    <row r="6" spans="1:252" s="20" customFormat="1" x14ac:dyDescent="0.25">
      <c r="A6" s="17"/>
      <c r="I6" s="257"/>
      <c r="J6" s="257"/>
      <c r="L6" s="24"/>
      <c r="M6" s="258"/>
    </row>
    <row r="7" spans="1:252" s="20" customFormat="1" x14ac:dyDescent="0.25">
      <c r="A7" s="17"/>
      <c r="I7" s="257"/>
      <c r="J7" s="257"/>
      <c r="L7" s="24"/>
      <c r="M7" s="258"/>
    </row>
    <row r="8" spans="1:252" ht="15.75" x14ac:dyDescent="0.25">
      <c r="A8" s="464" t="s">
        <v>34</v>
      </c>
      <c r="B8" s="464"/>
      <c r="C8" s="464"/>
      <c r="D8" s="464"/>
      <c r="E8" s="464"/>
      <c r="F8" s="464"/>
      <c r="G8" s="464"/>
      <c r="H8" s="464"/>
      <c r="I8" s="464"/>
      <c r="J8" s="464"/>
      <c r="K8" s="464"/>
      <c r="L8" s="464"/>
      <c r="M8" s="465"/>
      <c r="N8" s="210">
        <v>1</v>
      </c>
      <c r="O8" s="210"/>
      <c r="P8" s="210">
        <v>2</v>
      </c>
      <c r="Q8" s="210"/>
      <c r="R8" s="210">
        <v>3</v>
      </c>
      <c r="S8" s="210"/>
      <c r="T8" s="210">
        <v>4</v>
      </c>
      <c r="U8" s="210"/>
      <c r="V8" s="210">
        <v>5</v>
      </c>
      <c r="W8" s="210"/>
      <c r="X8" s="210">
        <v>6</v>
      </c>
      <c r="Y8" s="210"/>
      <c r="Z8" s="210">
        <v>7</v>
      </c>
      <c r="AA8" s="210"/>
      <c r="AB8" s="210">
        <v>8</v>
      </c>
      <c r="AC8" s="210"/>
      <c r="AD8" s="210">
        <v>9</v>
      </c>
      <c r="AE8" s="210"/>
      <c r="AF8" s="210">
        <v>10</v>
      </c>
    </row>
    <row r="9" spans="1:252" ht="33" customHeight="1" x14ac:dyDescent="0.25">
      <c r="A9" s="166">
        <v>1</v>
      </c>
      <c r="B9" s="457" t="s">
        <v>35</v>
      </c>
      <c r="C9" s="457"/>
      <c r="D9" s="457"/>
      <c r="E9" s="457"/>
      <c r="F9" s="457"/>
      <c r="G9" s="457"/>
      <c r="H9" s="457"/>
      <c r="I9" s="457"/>
      <c r="J9" s="457"/>
      <c r="K9" s="457"/>
      <c r="L9" s="457"/>
      <c r="M9" s="458"/>
      <c r="N9" s="27"/>
      <c r="O9" s="28" t="str">
        <f>IF(N9="","",IF(N9="Yes","Pass",IF(N9="No","Fail","NA")))</f>
        <v/>
      </c>
      <c r="P9" s="27"/>
      <c r="Q9" s="28" t="str">
        <f>IF(P9="","",IF(P9="Yes","Pass",IF(P9="No","Fail","NA")))</f>
        <v/>
      </c>
      <c r="R9" s="27"/>
      <c r="S9" s="28" t="str">
        <f>IF(R9="","",IF(R9="Yes","Pass",IF(R9="No","Fail","NA")))</f>
        <v/>
      </c>
      <c r="T9" s="27"/>
      <c r="U9" s="28" t="str">
        <f>IF(T9="","",IF(T9="Yes","Pass",IF(T9="No","Fail","NA")))</f>
        <v/>
      </c>
      <c r="V9" s="27"/>
      <c r="W9" s="28" t="str">
        <f>IF(V9="","",IF(V9="Yes","Pass",IF(V9="No","Fail","NA")))</f>
        <v/>
      </c>
      <c r="X9" s="27"/>
      <c r="Y9" s="28" t="str">
        <f>IF(X9="","",IF(X9="Yes","Pass",IF(X9="No","Fail","NA")))</f>
        <v/>
      </c>
      <c r="Z9" s="27"/>
      <c r="AA9" s="28" t="str">
        <f>IF(Z9="","",IF(Z9="Yes","Pass",IF(Z9="No","Fail","NA")))</f>
        <v/>
      </c>
      <c r="AB9" s="27"/>
      <c r="AC9" s="28" t="str">
        <f>IF(AB9="","",IF(AB9="Yes","Pass",IF(AB9="No","Fail","NA")))</f>
        <v/>
      </c>
      <c r="AD9" s="27"/>
      <c r="AE9" s="28" t="str">
        <f>IF(AD9="","",IF(AD9="Yes","Pass",IF(AD9="No","Fail","NA")))</f>
        <v/>
      </c>
      <c r="AF9" s="27"/>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c r="BX9" s="25"/>
      <c r="BY9" s="25"/>
      <c r="BZ9" s="25"/>
      <c r="CA9" s="25"/>
      <c r="CB9" s="25"/>
      <c r="CC9" s="25"/>
      <c r="CD9" s="25"/>
      <c r="CE9" s="25"/>
      <c r="CF9" s="25"/>
      <c r="CG9" s="25"/>
      <c r="CH9" s="25"/>
      <c r="CI9" s="25"/>
      <c r="CJ9" s="25"/>
      <c r="CK9" s="25"/>
      <c r="CL9" s="25"/>
      <c r="CM9" s="25"/>
      <c r="CN9" s="25"/>
      <c r="CO9" s="25"/>
      <c r="CP9" s="25"/>
      <c r="CQ9" s="25"/>
      <c r="CR9" s="25"/>
      <c r="CS9" s="25"/>
      <c r="CT9" s="25"/>
      <c r="CU9" s="25"/>
      <c r="CV9" s="25"/>
      <c r="CW9" s="25"/>
      <c r="CX9" s="25"/>
      <c r="CY9" s="25"/>
      <c r="CZ9" s="25"/>
      <c r="DA9" s="25"/>
      <c r="DB9" s="25"/>
      <c r="DC9" s="25"/>
      <c r="DD9" s="25"/>
      <c r="DE9" s="25"/>
      <c r="DF9" s="25"/>
      <c r="DG9" s="25"/>
      <c r="DH9" s="25"/>
      <c r="DI9" s="25"/>
      <c r="DJ9" s="25"/>
      <c r="DK9" s="25"/>
      <c r="DL9" s="25"/>
      <c r="DM9" s="25"/>
      <c r="DN9" s="25"/>
      <c r="DO9" s="25"/>
      <c r="DP9" s="25"/>
      <c r="DQ9" s="25"/>
      <c r="DR9" s="25"/>
      <c r="DS9" s="25"/>
      <c r="DT9" s="25"/>
      <c r="DU9" s="25"/>
      <c r="DV9" s="25"/>
      <c r="DW9" s="25"/>
      <c r="DX9" s="25"/>
      <c r="DY9" s="25"/>
      <c r="DZ9" s="25"/>
      <c r="EA9" s="25"/>
      <c r="EB9" s="25"/>
      <c r="EC9" s="25"/>
      <c r="ED9" s="25"/>
      <c r="EE9" s="25"/>
      <c r="EF9" s="25"/>
      <c r="EG9" s="25"/>
      <c r="EH9" s="25"/>
      <c r="EI9" s="25"/>
      <c r="EJ9" s="25"/>
      <c r="EK9" s="25"/>
      <c r="EL9" s="25"/>
      <c r="EM9" s="25"/>
      <c r="EN9" s="25"/>
      <c r="EO9" s="25"/>
      <c r="EP9" s="25"/>
      <c r="EQ9" s="25"/>
      <c r="ER9" s="25"/>
      <c r="ES9" s="25"/>
      <c r="ET9" s="25"/>
      <c r="EU9" s="25"/>
      <c r="EV9" s="25"/>
      <c r="EW9" s="25"/>
      <c r="EX9" s="25"/>
      <c r="EY9" s="25"/>
      <c r="EZ9" s="25"/>
      <c r="FA9" s="25"/>
      <c r="FB9" s="25"/>
      <c r="FC9" s="25"/>
      <c r="FD9" s="25"/>
      <c r="FE9" s="25"/>
      <c r="FF9" s="25"/>
      <c r="FG9" s="25"/>
      <c r="FH9" s="25"/>
      <c r="FI9" s="25"/>
      <c r="FJ9" s="25"/>
      <c r="FK9" s="25"/>
      <c r="FL9" s="25"/>
      <c r="FM9" s="25"/>
      <c r="FN9" s="25"/>
      <c r="FO9" s="25"/>
      <c r="FP9" s="25"/>
      <c r="FQ9" s="25"/>
      <c r="FR9" s="25"/>
      <c r="FS9" s="25"/>
      <c r="FT9" s="25"/>
      <c r="FU9" s="25"/>
      <c r="FV9" s="25"/>
      <c r="FW9" s="25"/>
      <c r="FX9" s="25"/>
      <c r="FY9" s="25"/>
      <c r="FZ9" s="25"/>
      <c r="GA9" s="25"/>
      <c r="GB9" s="25"/>
      <c r="GC9" s="25"/>
      <c r="GD9" s="25"/>
      <c r="GE9" s="25"/>
      <c r="GF9" s="25"/>
      <c r="GG9" s="25"/>
      <c r="GH9" s="25"/>
      <c r="GI9" s="25"/>
      <c r="GJ9" s="25"/>
      <c r="GK9" s="25"/>
      <c r="GL9" s="25"/>
      <c r="GM9" s="25"/>
      <c r="GN9" s="25"/>
      <c r="GO9" s="25"/>
      <c r="GP9" s="25"/>
      <c r="GQ9" s="25"/>
      <c r="GR9" s="25"/>
      <c r="GS9" s="25"/>
      <c r="GT9" s="25"/>
      <c r="GU9" s="25"/>
      <c r="GV9" s="25"/>
      <c r="GW9" s="25"/>
      <c r="GX9" s="25"/>
      <c r="GY9" s="25"/>
      <c r="GZ9" s="25"/>
      <c r="HA9" s="25"/>
      <c r="HB9" s="25"/>
      <c r="HC9" s="25"/>
      <c r="HD9" s="25"/>
      <c r="HE9" s="25"/>
      <c r="HF9" s="25"/>
      <c r="HG9" s="25"/>
      <c r="HH9" s="25"/>
      <c r="HI9" s="25"/>
      <c r="HJ9" s="25"/>
      <c r="HK9" s="25"/>
      <c r="HL9" s="25"/>
      <c r="HM9" s="25"/>
      <c r="HN9" s="25"/>
      <c r="HO9" s="25"/>
      <c r="HP9" s="25"/>
      <c r="HQ9" s="25"/>
      <c r="HR9" s="25"/>
      <c r="HS9" s="25"/>
      <c r="HT9" s="25"/>
      <c r="HU9" s="25"/>
      <c r="HV9" s="25"/>
      <c r="HW9" s="25"/>
      <c r="HX9" s="25"/>
      <c r="HY9" s="25"/>
      <c r="HZ9" s="25"/>
      <c r="IA9" s="25"/>
      <c r="IB9" s="25"/>
      <c r="IC9" s="25"/>
      <c r="ID9" s="25"/>
      <c r="IE9" s="25"/>
      <c r="IF9" s="25"/>
      <c r="IG9" s="25"/>
      <c r="IH9" s="25"/>
      <c r="II9" s="25"/>
      <c r="IJ9" s="25"/>
      <c r="IK9" s="25"/>
      <c r="IL9" s="25"/>
      <c r="IM9" s="25"/>
      <c r="IN9" s="25"/>
      <c r="IO9" s="25"/>
      <c r="IP9" s="25"/>
      <c r="IQ9" s="25"/>
      <c r="IR9" s="25"/>
    </row>
    <row r="10" spans="1:252" ht="53.25" customHeight="1" x14ac:dyDescent="0.25">
      <c r="A10" s="41">
        <v>2</v>
      </c>
      <c r="B10" s="445" t="s">
        <v>321</v>
      </c>
      <c r="C10" s="457"/>
      <c r="D10" s="457"/>
      <c r="E10" s="457"/>
      <c r="F10" s="457"/>
      <c r="G10" s="457"/>
      <c r="H10" s="457"/>
      <c r="I10" s="457"/>
      <c r="J10" s="457"/>
      <c r="K10" s="457"/>
      <c r="L10" s="457"/>
      <c r="M10" s="458"/>
      <c r="N10" s="27"/>
      <c r="O10" s="28" t="str">
        <f t="shared" ref="O10:O12" si="0">IF(N10="","",IF(N10="Yes","Pass",IF(N10="No","Fail","NA")))</f>
        <v/>
      </c>
      <c r="P10" s="27"/>
      <c r="Q10" s="28" t="str">
        <f t="shared" ref="Q10:Q12" si="1">IF(P10="","",IF(P10="Yes","Pass",IF(P10="No","Fail","NA")))</f>
        <v/>
      </c>
      <c r="R10" s="27"/>
      <c r="S10" s="28" t="str">
        <f t="shared" ref="S10:S12" si="2">IF(R10="","",IF(R10="Yes","Pass",IF(R10="No","Fail","NA")))</f>
        <v/>
      </c>
      <c r="T10" s="27"/>
      <c r="U10" s="28" t="str">
        <f t="shared" ref="U10:U12" si="3">IF(T10="","",IF(T10="Yes","Pass",IF(T10="No","Fail","NA")))</f>
        <v/>
      </c>
      <c r="V10" s="27"/>
      <c r="W10" s="28" t="str">
        <f t="shared" ref="W10:W12" si="4">IF(V10="","",IF(V10="Yes","Pass",IF(V10="No","Fail","NA")))</f>
        <v/>
      </c>
      <c r="X10" s="27"/>
      <c r="Y10" s="28" t="str">
        <f t="shared" ref="Y10:Y12" si="5">IF(X10="","",IF(X10="Yes","Pass",IF(X10="No","Fail","NA")))</f>
        <v/>
      </c>
      <c r="Z10" s="27"/>
      <c r="AA10" s="28" t="str">
        <f t="shared" ref="AA10:AA12" si="6">IF(Z10="","",IF(Z10="Yes","Pass",IF(Z10="No","Fail","NA")))</f>
        <v/>
      </c>
      <c r="AB10" s="27"/>
      <c r="AC10" s="28" t="str">
        <f t="shared" ref="AC10:AC12" si="7">IF(AB10="","",IF(AB10="Yes","Pass",IF(AB10="No","Fail","NA")))</f>
        <v/>
      </c>
      <c r="AD10" s="27"/>
      <c r="AE10" s="28" t="str">
        <f t="shared" ref="AE10:AE12" si="8">IF(AD10="","",IF(AD10="Yes","Pass",IF(AD10="No","Fail","NA")))</f>
        <v/>
      </c>
      <c r="AF10" s="27"/>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c r="CA10" s="25"/>
      <c r="CB10" s="25"/>
      <c r="CC10" s="25"/>
      <c r="CD10" s="25"/>
      <c r="CE10" s="25"/>
      <c r="CF10" s="25"/>
      <c r="CG10" s="25"/>
      <c r="CH10" s="25"/>
      <c r="CI10" s="25"/>
      <c r="CJ10" s="25"/>
      <c r="CK10" s="25"/>
      <c r="CL10" s="25"/>
      <c r="CM10" s="25"/>
      <c r="CN10" s="25"/>
      <c r="CO10" s="25"/>
      <c r="CP10" s="25"/>
      <c r="CQ10" s="25"/>
      <c r="CR10" s="25"/>
      <c r="CS10" s="25"/>
      <c r="CT10" s="25"/>
      <c r="CU10" s="25"/>
      <c r="CV10" s="25"/>
      <c r="CW10" s="25"/>
      <c r="CX10" s="25"/>
      <c r="CY10" s="25"/>
      <c r="CZ10" s="25"/>
      <c r="DA10" s="25"/>
      <c r="DB10" s="25"/>
      <c r="DC10" s="25"/>
      <c r="DD10" s="25"/>
      <c r="DE10" s="25"/>
      <c r="DF10" s="25"/>
      <c r="DG10" s="25"/>
      <c r="DH10" s="25"/>
      <c r="DI10" s="25"/>
      <c r="DJ10" s="25"/>
      <c r="DK10" s="25"/>
      <c r="DL10" s="25"/>
      <c r="DM10" s="25"/>
      <c r="DN10" s="25"/>
      <c r="DO10" s="25"/>
      <c r="DP10" s="25"/>
      <c r="DQ10" s="25"/>
      <c r="DR10" s="25"/>
      <c r="DS10" s="25"/>
      <c r="DT10" s="25"/>
      <c r="DU10" s="25"/>
      <c r="DV10" s="25"/>
      <c r="DW10" s="25"/>
      <c r="DX10" s="25"/>
      <c r="DY10" s="25"/>
      <c r="DZ10" s="25"/>
      <c r="EA10" s="25"/>
      <c r="EB10" s="25"/>
      <c r="EC10" s="25"/>
      <c r="ED10" s="25"/>
      <c r="EE10" s="25"/>
      <c r="EF10" s="25"/>
      <c r="EG10" s="25"/>
      <c r="EH10" s="25"/>
      <c r="EI10" s="25"/>
      <c r="EJ10" s="25"/>
      <c r="EK10" s="25"/>
      <c r="EL10" s="25"/>
      <c r="EM10" s="25"/>
      <c r="EN10" s="25"/>
      <c r="EO10" s="25"/>
      <c r="EP10" s="25"/>
      <c r="EQ10" s="25"/>
      <c r="ER10" s="25"/>
      <c r="ES10" s="25"/>
      <c r="ET10" s="25"/>
      <c r="EU10" s="25"/>
      <c r="EV10" s="25"/>
      <c r="EW10" s="25"/>
      <c r="EX10" s="25"/>
      <c r="EY10" s="25"/>
      <c r="EZ10" s="25"/>
      <c r="FA10" s="25"/>
      <c r="FB10" s="25"/>
      <c r="FC10" s="25"/>
      <c r="FD10" s="25"/>
      <c r="FE10" s="25"/>
      <c r="FF10" s="25"/>
      <c r="FG10" s="25"/>
      <c r="FH10" s="25"/>
      <c r="FI10" s="25"/>
      <c r="FJ10" s="25"/>
      <c r="FK10" s="25"/>
      <c r="FL10" s="25"/>
      <c r="FM10" s="25"/>
      <c r="FN10" s="25"/>
      <c r="FO10" s="25"/>
      <c r="FP10" s="25"/>
      <c r="FQ10" s="25"/>
      <c r="FR10" s="25"/>
      <c r="FS10" s="25"/>
      <c r="FT10" s="25"/>
      <c r="FU10" s="25"/>
      <c r="FV10" s="25"/>
      <c r="FW10" s="25"/>
      <c r="FX10" s="25"/>
      <c r="FY10" s="25"/>
      <c r="FZ10" s="25"/>
      <c r="GA10" s="25"/>
      <c r="GB10" s="25"/>
      <c r="GC10" s="25"/>
      <c r="GD10" s="25"/>
      <c r="GE10" s="25"/>
      <c r="GF10" s="25"/>
      <c r="GG10" s="25"/>
      <c r="GH10" s="25"/>
      <c r="GI10" s="25"/>
      <c r="GJ10" s="25"/>
      <c r="GK10" s="25"/>
      <c r="GL10" s="25"/>
      <c r="GM10" s="25"/>
      <c r="GN10" s="25"/>
      <c r="GO10" s="25"/>
      <c r="GP10" s="25"/>
      <c r="GQ10" s="25"/>
      <c r="GR10" s="25"/>
      <c r="GS10" s="25"/>
      <c r="GT10" s="25"/>
      <c r="GU10" s="25"/>
      <c r="GV10" s="25"/>
      <c r="GW10" s="25"/>
      <c r="GX10" s="25"/>
      <c r="GY10" s="25"/>
      <c r="GZ10" s="25"/>
      <c r="HA10" s="25"/>
      <c r="HB10" s="25"/>
      <c r="HC10" s="25"/>
      <c r="HD10" s="25"/>
      <c r="HE10" s="25"/>
      <c r="HF10" s="25"/>
      <c r="HG10" s="25"/>
      <c r="HH10" s="25"/>
      <c r="HI10" s="25"/>
      <c r="HJ10" s="25"/>
      <c r="HK10" s="25"/>
      <c r="HL10" s="25"/>
      <c r="HM10" s="25"/>
      <c r="HN10" s="25"/>
      <c r="HO10" s="25"/>
      <c r="HP10" s="25"/>
      <c r="HQ10" s="25"/>
      <c r="HR10" s="25"/>
      <c r="HS10" s="25"/>
      <c r="HT10" s="25"/>
      <c r="HU10" s="25"/>
      <c r="HV10" s="25"/>
      <c r="HW10" s="25"/>
      <c r="HX10" s="25"/>
      <c r="HY10" s="25"/>
      <c r="HZ10" s="25"/>
      <c r="IA10" s="25"/>
      <c r="IB10" s="25"/>
      <c r="IC10" s="25"/>
      <c r="ID10" s="25"/>
      <c r="IE10" s="25"/>
      <c r="IF10" s="25"/>
      <c r="IG10" s="25"/>
      <c r="IH10" s="25"/>
      <c r="II10" s="25"/>
      <c r="IJ10" s="25"/>
      <c r="IK10" s="25"/>
      <c r="IL10" s="25"/>
      <c r="IM10" s="25"/>
      <c r="IN10" s="25"/>
      <c r="IO10" s="25"/>
      <c r="IP10" s="25"/>
      <c r="IQ10" s="25"/>
      <c r="IR10" s="25"/>
    </row>
    <row r="11" spans="1:252" ht="28.5" customHeight="1" x14ac:dyDescent="0.25">
      <c r="A11" s="41">
        <v>3</v>
      </c>
      <c r="B11" s="445" t="s">
        <v>36</v>
      </c>
      <c r="C11" s="457"/>
      <c r="D11" s="457"/>
      <c r="E11" s="457"/>
      <c r="F11" s="457"/>
      <c r="G11" s="457"/>
      <c r="H11" s="457"/>
      <c r="I11" s="457"/>
      <c r="J11" s="457"/>
      <c r="K11" s="457"/>
      <c r="L11" s="457"/>
      <c r="M11" s="458"/>
      <c r="N11" s="27"/>
      <c r="O11" s="28" t="str">
        <f t="shared" si="0"/>
        <v/>
      </c>
      <c r="P11" s="27"/>
      <c r="Q11" s="28" t="str">
        <f t="shared" si="1"/>
        <v/>
      </c>
      <c r="R11" s="27"/>
      <c r="S11" s="28" t="str">
        <f t="shared" si="2"/>
        <v/>
      </c>
      <c r="T11" s="27"/>
      <c r="U11" s="28" t="str">
        <f t="shared" si="3"/>
        <v/>
      </c>
      <c r="V11" s="27"/>
      <c r="W11" s="28" t="str">
        <f t="shared" si="4"/>
        <v/>
      </c>
      <c r="X11" s="27"/>
      <c r="Y11" s="28" t="str">
        <f t="shared" si="5"/>
        <v/>
      </c>
      <c r="Z11" s="27"/>
      <c r="AA11" s="28" t="str">
        <f t="shared" si="6"/>
        <v/>
      </c>
      <c r="AB11" s="27"/>
      <c r="AC11" s="28" t="str">
        <f t="shared" si="7"/>
        <v/>
      </c>
      <c r="AD11" s="27"/>
      <c r="AE11" s="28" t="str">
        <f t="shared" si="8"/>
        <v/>
      </c>
      <c r="AF11" s="27"/>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c r="BX11" s="25"/>
      <c r="BY11" s="25"/>
      <c r="BZ11" s="25"/>
      <c r="CA11" s="25"/>
      <c r="CB11" s="25"/>
      <c r="CC11" s="25"/>
      <c r="CD11" s="25"/>
      <c r="CE11" s="25"/>
      <c r="CF11" s="25"/>
      <c r="CG11" s="25"/>
      <c r="CH11" s="25"/>
      <c r="CI11" s="25"/>
      <c r="CJ11" s="25"/>
      <c r="CK11" s="25"/>
      <c r="CL11" s="25"/>
      <c r="CM11" s="25"/>
      <c r="CN11" s="25"/>
      <c r="CO11" s="25"/>
      <c r="CP11" s="25"/>
      <c r="CQ11" s="25"/>
      <c r="CR11" s="25"/>
      <c r="CS11" s="25"/>
      <c r="CT11" s="25"/>
      <c r="CU11" s="25"/>
      <c r="CV11" s="25"/>
      <c r="CW11" s="25"/>
      <c r="CX11" s="25"/>
      <c r="CY11" s="25"/>
      <c r="CZ11" s="25"/>
      <c r="DA11" s="25"/>
      <c r="DB11" s="25"/>
      <c r="DC11" s="25"/>
      <c r="DD11" s="25"/>
      <c r="DE11" s="25"/>
      <c r="DF11" s="25"/>
      <c r="DG11" s="25"/>
      <c r="DH11" s="25"/>
      <c r="DI11" s="25"/>
      <c r="DJ11" s="25"/>
      <c r="DK11" s="25"/>
      <c r="DL11" s="25"/>
      <c r="DM11" s="25"/>
      <c r="DN11" s="25"/>
      <c r="DO11" s="25"/>
      <c r="DP11" s="25"/>
      <c r="DQ11" s="25"/>
      <c r="DR11" s="25"/>
      <c r="DS11" s="25"/>
      <c r="DT11" s="25"/>
      <c r="DU11" s="25"/>
      <c r="DV11" s="25"/>
      <c r="DW11" s="25"/>
      <c r="DX11" s="25"/>
      <c r="DY11" s="25"/>
      <c r="DZ11" s="25"/>
      <c r="EA11" s="25"/>
      <c r="EB11" s="25"/>
      <c r="EC11" s="25"/>
      <c r="ED11" s="25"/>
      <c r="EE11" s="25"/>
      <c r="EF11" s="25"/>
      <c r="EG11" s="25"/>
      <c r="EH11" s="25"/>
      <c r="EI11" s="25"/>
      <c r="EJ11" s="25"/>
      <c r="EK11" s="25"/>
      <c r="EL11" s="25"/>
      <c r="EM11" s="25"/>
      <c r="EN11" s="25"/>
      <c r="EO11" s="25"/>
      <c r="EP11" s="25"/>
      <c r="EQ11" s="25"/>
      <c r="ER11" s="25"/>
      <c r="ES11" s="25"/>
      <c r="ET11" s="25"/>
      <c r="EU11" s="25"/>
      <c r="EV11" s="25"/>
      <c r="EW11" s="25"/>
      <c r="EX11" s="25"/>
      <c r="EY11" s="25"/>
      <c r="EZ11" s="25"/>
      <c r="FA11" s="25"/>
      <c r="FB11" s="25"/>
      <c r="FC11" s="25"/>
      <c r="FD11" s="25"/>
      <c r="FE11" s="25"/>
      <c r="FF11" s="25"/>
      <c r="FG11" s="25"/>
      <c r="FH11" s="25"/>
      <c r="FI11" s="25"/>
      <c r="FJ11" s="25"/>
      <c r="FK11" s="25"/>
      <c r="FL11" s="25"/>
      <c r="FM11" s="25"/>
      <c r="FN11" s="25"/>
      <c r="FO11" s="25"/>
      <c r="FP11" s="25"/>
      <c r="FQ11" s="25"/>
      <c r="FR11" s="25"/>
      <c r="FS11" s="25"/>
      <c r="FT11" s="25"/>
      <c r="FU11" s="25"/>
      <c r="FV11" s="25"/>
      <c r="FW11" s="25"/>
      <c r="FX11" s="25"/>
      <c r="FY11" s="25"/>
      <c r="FZ11" s="25"/>
      <c r="GA11" s="25"/>
      <c r="GB11" s="25"/>
      <c r="GC11" s="25"/>
      <c r="GD11" s="25"/>
      <c r="GE11" s="25"/>
      <c r="GF11" s="25"/>
      <c r="GG11" s="25"/>
      <c r="GH11" s="25"/>
      <c r="GI11" s="25"/>
      <c r="GJ11" s="25"/>
      <c r="GK11" s="25"/>
      <c r="GL11" s="25"/>
      <c r="GM11" s="25"/>
      <c r="GN11" s="25"/>
      <c r="GO11" s="25"/>
      <c r="GP11" s="25"/>
      <c r="GQ11" s="25"/>
      <c r="GR11" s="25"/>
      <c r="GS11" s="25"/>
      <c r="GT11" s="25"/>
      <c r="GU11" s="25"/>
      <c r="GV11" s="25"/>
      <c r="GW11" s="25"/>
      <c r="GX11" s="25"/>
      <c r="GY11" s="25"/>
      <c r="GZ11" s="25"/>
      <c r="HA11" s="25"/>
      <c r="HB11" s="25"/>
      <c r="HC11" s="25"/>
      <c r="HD11" s="25"/>
      <c r="HE11" s="25"/>
      <c r="HF11" s="25"/>
      <c r="HG11" s="25"/>
      <c r="HH11" s="25"/>
      <c r="HI11" s="25"/>
      <c r="HJ11" s="25"/>
      <c r="HK11" s="25"/>
      <c r="HL11" s="25"/>
      <c r="HM11" s="25"/>
      <c r="HN11" s="25"/>
      <c r="HO11" s="25"/>
      <c r="HP11" s="25"/>
      <c r="HQ11" s="25"/>
      <c r="HR11" s="25"/>
      <c r="HS11" s="25"/>
      <c r="HT11" s="25"/>
      <c r="HU11" s="25"/>
      <c r="HV11" s="25"/>
      <c r="HW11" s="25"/>
      <c r="HX11" s="25"/>
      <c r="HY11" s="25"/>
      <c r="HZ11" s="25"/>
      <c r="IA11" s="25"/>
      <c r="IB11" s="25"/>
      <c r="IC11" s="25"/>
      <c r="ID11" s="25"/>
      <c r="IE11" s="25"/>
      <c r="IF11" s="25"/>
      <c r="IG11" s="25"/>
      <c r="IH11" s="25"/>
      <c r="II11" s="25"/>
      <c r="IJ11" s="25"/>
      <c r="IK11" s="25"/>
      <c r="IL11" s="25"/>
      <c r="IM11" s="25"/>
      <c r="IN11" s="25"/>
      <c r="IO11" s="25"/>
      <c r="IP11" s="25"/>
      <c r="IQ11" s="25"/>
      <c r="IR11" s="25"/>
    </row>
    <row r="12" spans="1:252" ht="38.25" customHeight="1" x14ac:dyDescent="0.25">
      <c r="A12" s="41">
        <v>4</v>
      </c>
      <c r="B12" s="445" t="s">
        <v>37</v>
      </c>
      <c r="C12" s="457"/>
      <c r="D12" s="457"/>
      <c r="E12" s="457"/>
      <c r="F12" s="457"/>
      <c r="G12" s="457"/>
      <c r="H12" s="457"/>
      <c r="I12" s="457"/>
      <c r="J12" s="457"/>
      <c r="K12" s="457"/>
      <c r="L12" s="457"/>
      <c r="M12" s="458"/>
      <c r="N12" s="27"/>
      <c r="O12" s="28" t="str">
        <f t="shared" si="0"/>
        <v/>
      </c>
      <c r="P12" s="27"/>
      <c r="Q12" s="28" t="str">
        <f t="shared" si="1"/>
        <v/>
      </c>
      <c r="R12" s="27"/>
      <c r="S12" s="28" t="str">
        <f t="shared" si="2"/>
        <v/>
      </c>
      <c r="T12" s="27"/>
      <c r="U12" s="28" t="str">
        <f t="shared" si="3"/>
        <v/>
      </c>
      <c r="V12" s="27"/>
      <c r="W12" s="28" t="str">
        <f t="shared" si="4"/>
        <v/>
      </c>
      <c r="X12" s="27"/>
      <c r="Y12" s="28" t="str">
        <f t="shared" si="5"/>
        <v/>
      </c>
      <c r="Z12" s="27"/>
      <c r="AA12" s="28" t="str">
        <f t="shared" si="6"/>
        <v/>
      </c>
      <c r="AB12" s="27"/>
      <c r="AC12" s="28" t="str">
        <f t="shared" si="7"/>
        <v/>
      </c>
      <c r="AD12" s="27"/>
      <c r="AE12" s="28" t="str">
        <f t="shared" si="8"/>
        <v/>
      </c>
      <c r="AF12" s="27"/>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c r="BX12" s="25"/>
      <c r="BY12" s="25"/>
      <c r="BZ12" s="25"/>
      <c r="CA12" s="25"/>
      <c r="CB12" s="25"/>
      <c r="CC12" s="25"/>
      <c r="CD12" s="25"/>
      <c r="CE12" s="25"/>
      <c r="CF12" s="25"/>
      <c r="CG12" s="25"/>
      <c r="CH12" s="25"/>
      <c r="CI12" s="25"/>
      <c r="CJ12" s="25"/>
      <c r="CK12" s="25"/>
      <c r="CL12" s="25"/>
      <c r="CM12" s="25"/>
      <c r="CN12" s="25"/>
      <c r="CO12" s="25"/>
      <c r="CP12" s="25"/>
      <c r="CQ12" s="25"/>
      <c r="CR12" s="25"/>
      <c r="CS12" s="25"/>
      <c r="CT12" s="25"/>
      <c r="CU12" s="25"/>
      <c r="CV12" s="25"/>
      <c r="CW12" s="25"/>
      <c r="CX12" s="25"/>
      <c r="CY12" s="25"/>
      <c r="CZ12" s="25"/>
      <c r="DA12" s="25"/>
      <c r="DB12" s="25"/>
      <c r="DC12" s="25"/>
      <c r="DD12" s="25"/>
      <c r="DE12" s="25"/>
      <c r="DF12" s="25"/>
      <c r="DG12" s="25"/>
      <c r="DH12" s="25"/>
      <c r="DI12" s="25"/>
      <c r="DJ12" s="25"/>
      <c r="DK12" s="25"/>
      <c r="DL12" s="25"/>
      <c r="DM12" s="25"/>
      <c r="DN12" s="25"/>
      <c r="DO12" s="25"/>
      <c r="DP12" s="25"/>
      <c r="DQ12" s="25"/>
      <c r="DR12" s="25"/>
      <c r="DS12" s="25"/>
      <c r="DT12" s="25"/>
      <c r="DU12" s="25"/>
      <c r="DV12" s="25"/>
      <c r="DW12" s="25"/>
      <c r="DX12" s="25"/>
      <c r="DY12" s="25"/>
      <c r="DZ12" s="25"/>
      <c r="EA12" s="25"/>
      <c r="EB12" s="25"/>
      <c r="EC12" s="25"/>
      <c r="ED12" s="25"/>
      <c r="EE12" s="25"/>
      <c r="EF12" s="25"/>
      <c r="EG12" s="25"/>
      <c r="EH12" s="25"/>
      <c r="EI12" s="25"/>
      <c r="EJ12" s="25"/>
      <c r="EK12" s="25"/>
      <c r="EL12" s="25"/>
      <c r="EM12" s="25"/>
      <c r="EN12" s="25"/>
      <c r="EO12" s="25"/>
      <c r="EP12" s="25"/>
      <c r="EQ12" s="25"/>
      <c r="ER12" s="25"/>
      <c r="ES12" s="25"/>
      <c r="ET12" s="25"/>
      <c r="EU12" s="25"/>
      <c r="EV12" s="25"/>
      <c r="EW12" s="25"/>
      <c r="EX12" s="25"/>
      <c r="EY12" s="25"/>
      <c r="EZ12" s="25"/>
      <c r="FA12" s="25"/>
      <c r="FB12" s="25"/>
      <c r="FC12" s="25"/>
      <c r="FD12" s="25"/>
      <c r="FE12" s="25"/>
      <c r="FF12" s="25"/>
      <c r="FG12" s="25"/>
      <c r="FH12" s="25"/>
      <c r="FI12" s="25"/>
      <c r="FJ12" s="25"/>
      <c r="FK12" s="25"/>
      <c r="FL12" s="25"/>
      <c r="FM12" s="25"/>
      <c r="FN12" s="25"/>
      <c r="FO12" s="25"/>
      <c r="FP12" s="25"/>
      <c r="FQ12" s="25"/>
      <c r="FR12" s="25"/>
      <c r="FS12" s="25"/>
      <c r="FT12" s="25"/>
      <c r="FU12" s="25"/>
      <c r="FV12" s="25"/>
      <c r="FW12" s="25"/>
      <c r="FX12" s="25"/>
      <c r="FY12" s="25"/>
      <c r="FZ12" s="25"/>
      <c r="GA12" s="25"/>
      <c r="GB12" s="25"/>
      <c r="GC12" s="25"/>
      <c r="GD12" s="25"/>
      <c r="GE12" s="25"/>
      <c r="GF12" s="25"/>
      <c r="GG12" s="25"/>
      <c r="GH12" s="25"/>
      <c r="GI12" s="25"/>
      <c r="GJ12" s="25"/>
      <c r="GK12" s="25"/>
      <c r="GL12" s="25"/>
      <c r="GM12" s="25"/>
      <c r="GN12" s="25"/>
      <c r="GO12" s="25"/>
      <c r="GP12" s="25"/>
      <c r="GQ12" s="25"/>
      <c r="GR12" s="25"/>
      <c r="GS12" s="25"/>
      <c r="GT12" s="25"/>
      <c r="GU12" s="25"/>
      <c r="GV12" s="25"/>
      <c r="GW12" s="25"/>
      <c r="GX12" s="25"/>
      <c r="GY12" s="25"/>
      <c r="GZ12" s="25"/>
      <c r="HA12" s="25"/>
      <c r="HB12" s="25"/>
      <c r="HC12" s="25"/>
      <c r="HD12" s="25"/>
      <c r="HE12" s="25"/>
      <c r="HF12" s="25"/>
      <c r="HG12" s="25"/>
      <c r="HH12" s="25"/>
      <c r="HI12" s="25"/>
      <c r="HJ12" s="25"/>
      <c r="HK12" s="25"/>
      <c r="HL12" s="25"/>
      <c r="HM12" s="25"/>
      <c r="HN12" s="25"/>
      <c r="HO12" s="25"/>
      <c r="HP12" s="25"/>
      <c r="HQ12" s="25"/>
      <c r="HR12" s="25"/>
      <c r="HS12" s="25"/>
      <c r="HT12" s="25"/>
      <c r="HU12" s="25"/>
      <c r="HV12" s="25"/>
      <c r="HW12" s="25"/>
      <c r="HX12" s="25"/>
      <c r="HY12" s="25"/>
      <c r="HZ12" s="25"/>
      <c r="IA12" s="25"/>
      <c r="IB12" s="25"/>
      <c r="IC12" s="25"/>
      <c r="ID12" s="25"/>
      <c r="IE12" s="25"/>
      <c r="IF12" s="25"/>
      <c r="IG12" s="25"/>
      <c r="IH12" s="25"/>
      <c r="II12" s="25"/>
      <c r="IJ12" s="25"/>
      <c r="IK12" s="25"/>
      <c r="IL12" s="25"/>
      <c r="IM12" s="25"/>
      <c r="IN12" s="25"/>
      <c r="IO12" s="25"/>
      <c r="IP12" s="25"/>
      <c r="IQ12" s="25"/>
      <c r="IR12" s="25"/>
    </row>
    <row r="13" spans="1:252" ht="46.5" customHeight="1" x14ac:dyDescent="0.25">
      <c r="A13" s="326" t="s">
        <v>62</v>
      </c>
      <c r="B13" s="418"/>
      <c r="C13" s="418"/>
      <c r="D13" s="418"/>
      <c r="E13" s="418"/>
      <c r="F13" s="418"/>
      <c r="G13" s="418"/>
      <c r="H13" s="418"/>
      <c r="I13" s="418"/>
      <c r="J13" s="418"/>
      <c r="K13" s="418"/>
      <c r="L13" s="418"/>
      <c r="M13" s="463"/>
    </row>
  </sheetData>
  <mergeCells count="11">
    <mergeCell ref="A13:M13"/>
    <mergeCell ref="B10:M10"/>
    <mergeCell ref="B11:M11"/>
    <mergeCell ref="B12:M12"/>
    <mergeCell ref="E2:J2"/>
    <mergeCell ref="A8:M8"/>
    <mergeCell ref="B9:M9"/>
    <mergeCell ref="L3:M3"/>
    <mergeCell ref="B4:C4"/>
    <mergeCell ref="E4:G4"/>
    <mergeCell ref="B5:C5"/>
  </mergeCells>
  <conditionalFormatting sqref="O9:O12">
    <cfRule type="containsText" dxfId="18" priority="9" operator="containsText" text="Fail">
      <formula>NOT(ISERROR(SEARCH("Fail",O9)))</formula>
    </cfRule>
  </conditionalFormatting>
  <conditionalFormatting sqref="Q9:Q12">
    <cfRule type="containsText" dxfId="17" priority="8" operator="containsText" text="Fail">
      <formula>NOT(ISERROR(SEARCH("Fail",Q9)))</formula>
    </cfRule>
  </conditionalFormatting>
  <conditionalFormatting sqref="S9:S12">
    <cfRule type="containsText" dxfId="16" priority="7" operator="containsText" text="Fail">
      <formula>NOT(ISERROR(SEARCH("Fail",S9)))</formula>
    </cfRule>
  </conditionalFormatting>
  <conditionalFormatting sqref="U9:U12">
    <cfRule type="containsText" dxfId="15" priority="6" operator="containsText" text="Fail">
      <formula>NOT(ISERROR(SEARCH("Fail",U9)))</formula>
    </cfRule>
  </conditionalFormatting>
  <conditionalFormatting sqref="W9:W12">
    <cfRule type="containsText" dxfId="14" priority="5" operator="containsText" text="Fail">
      <formula>NOT(ISERROR(SEARCH("Fail",W9)))</formula>
    </cfRule>
  </conditionalFormatting>
  <conditionalFormatting sqref="Y9:Y12">
    <cfRule type="containsText" dxfId="13" priority="4" operator="containsText" text="Fail">
      <formula>NOT(ISERROR(SEARCH("Fail",Y9)))</formula>
    </cfRule>
  </conditionalFormatting>
  <conditionalFormatting sqref="AA9:AA12">
    <cfRule type="containsText" dxfId="12" priority="3" operator="containsText" text="Fail">
      <formula>NOT(ISERROR(SEARCH("Fail",AA9)))</formula>
    </cfRule>
  </conditionalFormatting>
  <conditionalFormatting sqref="AC9:AC12">
    <cfRule type="containsText" dxfId="11" priority="2" operator="containsText" text="Fail">
      <formula>NOT(ISERROR(SEARCH("Fail",AC9)))</formula>
    </cfRule>
  </conditionalFormatting>
  <conditionalFormatting sqref="AE9:AE12">
    <cfRule type="containsText" dxfId="10" priority="1" operator="containsText" text="Fail">
      <formula>NOT(ISERROR(SEARCH("Fail",AE9)))</formula>
    </cfRule>
  </conditionalFormatting>
  <dataValidations count="1">
    <dataValidation type="list" showErrorMessage="1" errorTitle="Invalid Selection" error="Select either Yes, No, or N/A from the dropdown list. Click &quot;Cancel&quot; below, then update selection." sqref="N9:N12 P9:P12 R9:R12 T9:T12 V9:V12 X9:X12 Z9:Z12 AB9:AB12 AD9:AD12 AF9:AF12" xr:uid="{3B90AF3E-F65E-4A2A-A5AB-74CA6B24D71F}">
      <formula1>"Yes,No,NA"</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EB710-0CEF-49AE-A251-F90042A9DB23}">
  <dimension ref="A2:AG16"/>
  <sheetViews>
    <sheetView workbookViewId="0">
      <selection activeCell="R19" sqref="R19"/>
    </sheetView>
  </sheetViews>
  <sheetFormatPr defaultRowHeight="15" x14ac:dyDescent="0.25"/>
  <cols>
    <col min="5" max="5" width="12" customWidth="1"/>
    <col min="7" max="7" width="14.28515625" customWidth="1"/>
    <col min="12" max="12" width="12.5703125" customWidth="1"/>
    <col min="13" max="13" width="11.42578125" customWidth="1"/>
    <col min="14" max="14" width="12.42578125" customWidth="1"/>
    <col min="15" max="15" width="12" hidden="1" customWidth="1"/>
    <col min="17" max="17" width="0" hidden="1" customWidth="1"/>
    <col min="19" max="19" width="0" hidden="1" customWidth="1"/>
    <col min="21" max="21" width="0" hidden="1" customWidth="1"/>
    <col min="23" max="23" width="0" hidden="1" customWidth="1"/>
    <col min="25" max="25" width="0" hidden="1" customWidth="1"/>
    <col min="27" max="27" width="0" hidden="1" customWidth="1"/>
    <col min="29" max="29" width="0" hidden="1" customWidth="1"/>
    <col min="31" max="31" width="0" hidden="1" customWidth="1"/>
    <col min="33" max="33" width="0" hidden="1" customWidth="1"/>
  </cols>
  <sheetData>
    <row r="2" spans="1:33" s="20" customFormat="1" ht="18" x14ac:dyDescent="0.25">
      <c r="A2" s="17"/>
      <c r="B2" s="114" t="s">
        <v>22</v>
      </c>
      <c r="D2" s="17"/>
      <c r="E2" s="430">
        <f>'Review Results'!F4</f>
        <v>0</v>
      </c>
      <c r="F2" s="430"/>
      <c r="G2" s="430"/>
      <c r="H2" s="430"/>
      <c r="I2" s="430"/>
      <c r="J2" s="430"/>
      <c r="K2" s="21"/>
      <c r="L2" s="21"/>
      <c r="M2" s="256" t="s">
        <v>23</v>
      </c>
      <c r="N2" s="22">
        <f>'Review Results'!F5</f>
        <v>0</v>
      </c>
    </row>
    <row r="3" spans="1:33" s="20" customFormat="1" x14ac:dyDescent="0.25">
      <c r="A3" s="17"/>
      <c r="C3" s="19"/>
      <c r="D3" s="19"/>
      <c r="E3" s="19"/>
      <c r="F3" s="19"/>
      <c r="G3" s="19"/>
      <c r="K3" s="39"/>
      <c r="L3" s="352"/>
      <c r="M3" s="352"/>
    </row>
    <row r="4" spans="1:33" s="20" customFormat="1" x14ac:dyDescent="0.25">
      <c r="A4" s="17"/>
      <c r="B4" s="352" t="s">
        <v>24</v>
      </c>
      <c r="C4" s="352"/>
      <c r="E4" s="404" t="s">
        <v>364</v>
      </c>
      <c r="F4" s="405"/>
      <c r="G4" s="405"/>
      <c r="H4" s="254"/>
    </row>
    <row r="5" spans="1:33" ht="15.75" x14ac:dyDescent="0.25">
      <c r="B5" s="414">
        <f>'Review Results'!K3</f>
        <v>0</v>
      </c>
      <c r="C5" s="414"/>
      <c r="E5" s="261">
        <f>'Review Results'!K4</f>
        <v>0</v>
      </c>
      <c r="F5" s="24" t="s">
        <v>26</v>
      </c>
      <c r="G5" s="23">
        <f>'Review Results'!K5</f>
        <v>0</v>
      </c>
    </row>
    <row r="6" spans="1:33" s="20" customFormat="1" x14ac:dyDescent="0.25">
      <c r="A6" s="17"/>
      <c r="I6" s="257"/>
      <c r="J6" s="257"/>
      <c r="L6" s="24"/>
      <c r="M6" s="258"/>
    </row>
    <row r="7" spans="1:33" s="20" customFormat="1" x14ac:dyDescent="0.25">
      <c r="A7" s="17"/>
      <c r="I7" s="257"/>
      <c r="J7" s="257"/>
      <c r="L7" s="24"/>
      <c r="M7" s="258"/>
    </row>
    <row r="8" spans="1:33" ht="15.75" x14ac:dyDescent="0.25">
      <c r="A8" s="464" t="s">
        <v>27</v>
      </c>
      <c r="B8" s="464"/>
      <c r="C8" s="464"/>
      <c r="D8" s="464"/>
      <c r="E8" s="464"/>
      <c r="F8" s="464"/>
      <c r="G8" s="464"/>
      <c r="H8" s="464"/>
      <c r="I8" s="464"/>
      <c r="J8" s="464"/>
      <c r="K8" s="464"/>
      <c r="L8" s="464"/>
      <c r="M8" s="465"/>
      <c r="N8" s="210">
        <v>1</v>
      </c>
      <c r="O8" s="210"/>
      <c r="P8" s="210">
        <v>2</v>
      </c>
      <c r="Q8" s="210"/>
      <c r="R8" s="210">
        <v>3</v>
      </c>
      <c r="S8" s="210"/>
      <c r="T8" s="210">
        <v>4</v>
      </c>
      <c r="U8" s="210"/>
      <c r="V8" s="210">
        <v>5</v>
      </c>
      <c r="W8" s="210"/>
      <c r="X8" s="210">
        <v>6</v>
      </c>
      <c r="Y8" s="210"/>
      <c r="Z8" s="210">
        <v>7</v>
      </c>
      <c r="AA8" s="210"/>
      <c r="AB8" s="210">
        <v>8</v>
      </c>
      <c r="AC8" s="210"/>
      <c r="AD8" s="210">
        <v>9</v>
      </c>
      <c r="AE8" s="210"/>
      <c r="AF8" s="210">
        <v>10</v>
      </c>
      <c r="AG8" s="210"/>
    </row>
    <row r="9" spans="1:33" ht="39" customHeight="1" x14ac:dyDescent="0.25">
      <c r="A9" s="41">
        <v>1</v>
      </c>
      <c r="B9" s="445" t="s">
        <v>28</v>
      </c>
      <c r="C9" s="446"/>
      <c r="D9" s="446"/>
      <c r="E9" s="446"/>
      <c r="F9" s="446"/>
      <c r="G9" s="446"/>
      <c r="H9" s="446"/>
      <c r="I9" s="446"/>
      <c r="J9" s="446"/>
      <c r="K9" s="446"/>
      <c r="L9" s="446"/>
      <c r="M9" s="447"/>
      <c r="N9" s="27"/>
      <c r="O9" s="28" t="str">
        <f>IF(N9="","",IF(N9="Yes","Pass",IF(N9="No","Fail","NA")))</f>
        <v/>
      </c>
      <c r="P9" s="27"/>
      <c r="Q9" s="28" t="str">
        <f>IF(P9="","",IF(P9="Yes","Pass",IF(P9="No","Fail","NA")))</f>
        <v/>
      </c>
      <c r="R9" s="27"/>
      <c r="S9" s="28" t="str">
        <f>IF(R9="","",IF(R9="Yes","Pass",IF(R9="No","Fail","NA")))</f>
        <v/>
      </c>
      <c r="T9" s="27"/>
      <c r="U9" s="28" t="str">
        <f>IF(T9="","",IF(T9="Yes","Pass",IF(T9="No","Fail","NA")))</f>
        <v/>
      </c>
      <c r="V9" s="27"/>
      <c r="W9" s="28" t="str">
        <f>IF(V9="","",IF(V9="Yes","Pass",IF(V9="No","Fail","NA")))</f>
        <v/>
      </c>
      <c r="X9" s="27"/>
      <c r="Y9" s="28" t="str">
        <f>IF(X9="","",IF(X9="Yes","Pass",IF(X9="No","Fail","NA")))</f>
        <v/>
      </c>
      <c r="Z9" s="27"/>
      <c r="AA9" s="28" t="str">
        <f>IF(Z9="","",IF(Z9="Yes","Pass",IF(Z9="No","Fail","NA")))</f>
        <v/>
      </c>
      <c r="AB9" s="27"/>
      <c r="AC9" s="28" t="str">
        <f>IF(AB9="","",IF(AB9="Yes","Pass",IF(AB9="No","Fail","NA")))</f>
        <v/>
      </c>
      <c r="AD9" s="27"/>
      <c r="AE9" s="28" t="str">
        <f>IF(AD9="","",IF(AD9="Yes","Pass",IF(AD9="No","Fail","NA")))</f>
        <v/>
      </c>
      <c r="AF9" s="27"/>
      <c r="AG9" s="28" t="str">
        <f>IF(AF9="","",IF(AF9="Yes","Pass",IF(AF9="No","Fail","NA")))</f>
        <v/>
      </c>
    </row>
    <row r="10" spans="1:33" ht="35.25" customHeight="1" x14ac:dyDescent="0.25">
      <c r="A10" s="41">
        <v>2</v>
      </c>
      <c r="B10" s="445" t="s">
        <v>29</v>
      </c>
      <c r="C10" s="446"/>
      <c r="D10" s="446"/>
      <c r="E10" s="446"/>
      <c r="F10" s="446"/>
      <c r="G10" s="446"/>
      <c r="H10" s="446"/>
      <c r="I10" s="446"/>
      <c r="J10" s="446"/>
      <c r="K10" s="446"/>
      <c r="L10" s="446"/>
      <c r="M10" s="447"/>
      <c r="N10" s="27"/>
      <c r="O10" s="28" t="str">
        <f t="shared" ref="O10:O15" si="0">IF(N10="","",IF(N10="Yes","Pass",IF(N10="No","Fail","NA")))</f>
        <v/>
      </c>
      <c r="P10" s="27"/>
      <c r="Q10" s="28" t="str">
        <f t="shared" ref="Q10:Q15" si="1">IF(P10="","",IF(P10="Yes","Pass",IF(P10="No","Fail","NA")))</f>
        <v/>
      </c>
      <c r="R10" s="27"/>
      <c r="S10" s="28" t="str">
        <f t="shared" ref="S10:S15" si="2">IF(R10="","",IF(R10="Yes","Pass",IF(R10="No","Fail","NA")))</f>
        <v/>
      </c>
      <c r="T10" s="27"/>
      <c r="U10" s="28" t="str">
        <f t="shared" ref="U10:U15" si="3">IF(T10="","",IF(T10="Yes","Pass",IF(T10="No","Fail","NA")))</f>
        <v/>
      </c>
      <c r="V10" s="27"/>
      <c r="W10" s="28" t="str">
        <f t="shared" ref="W10:W15" si="4">IF(V10="","",IF(V10="Yes","Pass",IF(V10="No","Fail","NA")))</f>
        <v/>
      </c>
      <c r="X10" s="27"/>
      <c r="Y10" s="28" t="str">
        <f t="shared" ref="Y10:Y15" si="5">IF(X10="","",IF(X10="Yes","Pass",IF(X10="No","Fail","NA")))</f>
        <v/>
      </c>
      <c r="Z10" s="27"/>
      <c r="AA10" s="28" t="str">
        <f t="shared" ref="AA10:AA15" si="6">IF(Z10="","",IF(Z10="Yes","Pass",IF(Z10="No","Fail","NA")))</f>
        <v/>
      </c>
      <c r="AB10" s="27"/>
      <c r="AC10" s="28" t="str">
        <f t="shared" ref="AC10:AC15" si="7">IF(AB10="","",IF(AB10="Yes","Pass",IF(AB10="No","Fail","NA")))</f>
        <v/>
      </c>
      <c r="AD10" s="27"/>
      <c r="AE10" s="28" t="str">
        <f t="shared" ref="AE10:AG15" si="8">IF(AD10="","",IF(AD10="Yes","Pass",IF(AD10="No","Fail","NA")))</f>
        <v/>
      </c>
      <c r="AF10" s="27"/>
      <c r="AG10" s="28" t="str">
        <f t="shared" si="8"/>
        <v/>
      </c>
    </row>
    <row r="11" spans="1:33" ht="29.25" customHeight="1" x14ac:dyDescent="0.25">
      <c r="A11" s="41">
        <v>3</v>
      </c>
      <c r="B11" s="445" t="s">
        <v>30</v>
      </c>
      <c r="C11" s="446"/>
      <c r="D11" s="446"/>
      <c r="E11" s="446"/>
      <c r="F11" s="446"/>
      <c r="G11" s="446"/>
      <c r="H11" s="446"/>
      <c r="I11" s="446"/>
      <c r="J11" s="446"/>
      <c r="K11" s="446"/>
      <c r="L11" s="446"/>
      <c r="M11" s="447"/>
      <c r="N11" s="27"/>
      <c r="O11" s="28" t="str">
        <f t="shared" si="0"/>
        <v/>
      </c>
      <c r="P11" s="27"/>
      <c r="Q11" s="28" t="str">
        <f t="shared" si="1"/>
        <v/>
      </c>
      <c r="R11" s="27"/>
      <c r="S11" s="28" t="str">
        <f t="shared" si="2"/>
        <v/>
      </c>
      <c r="T11" s="27"/>
      <c r="U11" s="28" t="str">
        <f t="shared" si="3"/>
        <v/>
      </c>
      <c r="V11" s="27"/>
      <c r="W11" s="28" t="str">
        <f t="shared" si="4"/>
        <v/>
      </c>
      <c r="X11" s="27"/>
      <c r="Y11" s="28" t="str">
        <f t="shared" si="5"/>
        <v/>
      </c>
      <c r="Z11" s="27"/>
      <c r="AA11" s="28" t="str">
        <f t="shared" si="6"/>
        <v/>
      </c>
      <c r="AB11" s="27"/>
      <c r="AC11" s="28" t="str">
        <f t="shared" si="7"/>
        <v/>
      </c>
      <c r="AD11" s="27"/>
      <c r="AE11" s="28" t="str">
        <f t="shared" si="8"/>
        <v/>
      </c>
      <c r="AF11" s="27"/>
      <c r="AG11" s="28" t="str">
        <f t="shared" si="8"/>
        <v/>
      </c>
    </row>
    <row r="12" spans="1:33" ht="27.75" customHeight="1" x14ac:dyDescent="0.25">
      <c r="A12" s="41">
        <v>4</v>
      </c>
      <c r="B12" s="445" t="s">
        <v>31</v>
      </c>
      <c r="C12" s="446"/>
      <c r="D12" s="446"/>
      <c r="E12" s="446"/>
      <c r="F12" s="446"/>
      <c r="G12" s="446"/>
      <c r="H12" s="446"/>
      <c r="I12" s="446"/>
      <c r="J12" s="446"/>
      <c r="K12" s="446"/>
      <c r="L12" s="446"/>
      <c r="M12" s="447"/>
      <c r="N12" s="27"/>
      <c r="O12" s="28" t="str">
        <f t="shared" si="0"/>
        <v/>
      </c>
      <c r="P12" s="27"/>
      <c r="Q12" s="28" t="str">
        <f t="shared" si="1"/>
        <v/>
      </c>
      <c r="R12" s="27"/>
      <c r="S12" s="28" t="str">
        <f t="shared" si="2"/>
        <v/>
      </c>
      <c r="T12" s="27"/>
      <c r="U12" s="28" t="str">
        <f t="shared" si="3"/>
        <v/>
      </c>
      <c r="V12" s="27"/>
      <c r="W12" s="28" t="str">
        <f t="shared" si="4"/>
        <v/>
      </c>
      <c r="X12" s="27"/>
      <c r="Y12" s="28" t="str">
        <f t="shared" si="5"/>
        <v/>
      </c>
      <c r="Z12" s="27"/>
      <c r="AA12" s="28" t="str">
        <f t="shared" si="6"/>
        <v/>
      </c>
      <c r="AB12" s="27"/>
      <c r="AC12" s="28" t="str">
        <f t="shared" si="7"/>
        <v/>
      </c>
      <c r="AD12" s="27"/>
      <c r="AE12" s="28" t="str">
        <f t="shared" si="8"/>
        <v/>
      </c>
      <c r="AF12" s="27"/>
      <c r="AG12" s="28" t="str">
        <f t="shared" si="8"/>
        <v/>
      </c>
    </row>
    <row r="13" spans="1:33" ht="27.75" customHeight="1" x14ac:dyDescent="0.25">
      <c r="A13" s="41">
        <v>5</v>
      </c>
      <c r="B13" s="445" t="s">
        <v>32</v>
      </c>
      <c r="C13" s="446"/>
      <c r="D13" s="446"/>
      <c r="E13" s="446"/>
      <c r="F13" s="446"/>
      <c r="G13" s="446"/>
      <c r="H13" s="446"/>
      <c r="I13" s="446"/>
      <c r="J13" s="446"/>
      <c r="K13" s="446"/>
      <c r="L13" s="446"/>
      <c r="M13" s="447"/>
      <c r="N13" s="27"/>
      <c r="O13" s="28" t="str">
        <f t="shared" si="0"/>
        <v/>
      </c>
      <c r="P13" s="27"/>
      <c r="Q13" s="28" t="str">
        <f t="shared" si="1"/>
        <v/>
      </c>
      <c r="R13" s="27"/>
      <c r="S13" s="28" t="str">
        <f t="shared" si="2"/>
        <v/>
      </c>
      <c r="T13" s="27"/>
      <c r="U13" s="28" t="str">
        <f t="shared" si="3"/>
        <v/>
      </c>
      <c r="V13" s="27"/>
      <c r="W13" s="28" t="str">
        <f t="shared" si="4"/>
        <v/>
      </c>
      <c r="X13" s="27"/>
      <c r="Y13" s="28" t="str">
        <f t="shared" si="5"/>
        <v/>
      </c>
      <c r="Z13" s="27"/>
      <c r="AA13" s="28" t="str">
        <f t="shared" si="6"/>
        <v/>
      </c>
      <c r="AB13" s="27"/>
      <c r="AC13" s="28" t="str">
        <f t="shared" si="7"/>
        <v/>
      </c>
      <c r="AD13" s="27"/>
      <c r="AE13" s="28" t="str">
        <f t="shared" si="8"/>
        <v/>
      </c>
      <c r="AF13" s="27"/>
      <c r="AG13" s="28" t="str">
        <f t="shared" si="8"/>
        <v/>
      </c>
    </row>
    <row r="14" spans="1:33" ht="27.75" customHeight="1" x14ac:dyDescent="0.25">
      <c r="A14" s="41">
        <v>6</v>
      </c>
      <c r="B14" s="445" t="s">
        <v>33</v>
      </c>
      <c r="C14" s="446"/>
      <c r="D14" s="446"/>
      <c r="E14" s="446"/>
      <c r="F14" s="446"/>
      <c r="G14" s="446"/>
      <c r="H14" s="446"/>
      <c r="I14" s="446"/>
      <c r="J14" s="446"/>
      <c r="K14" s="446"/>
      <c r="L14" s="446"/>
      <c r="M14" s="447"/>
      <c r="N14" s="27"/>
      <c r="O14" s="28" t="str">
        <f t="shared" si="0"/>
        <v/>
      </c>
      <c r="P14" s="27"/>
      <c r="Q14" s="28" t="str">
        <f t="shared" si="1"/>
        <v/>
      </c>
      <c r="R14" s="27"/>
      <c r="S14" s="28" t="str">
        <f t="shared" si="2"/>
        <v/>
      </c>
      <c r="T14" s="27"/>
      <c r="U14" s="28" t="str">
        <f t="shared" si="3"/>
        <v/>
      </c>
      <c r="V14" s="27"/>
      <c r="W14" s="28" t="str">
        <f t="shared" si="4"/>
        <v/>
      </c>
      <c r="X14" s="27"/>
      <c r="Y14" s="28" t="str">
        <f t="shared" si="5"/>
        <v/>
      </c>
      <c r="Z14" s="27"/>
      <c r="AA14" s="28" t="str">
        <f t="shared" si="6"/>
        <v/>
      </c>
      <c r="AB14" s="27"/>
      <c r="AC14" s="28" t="str">
        <f t="shared" si="7"/>
        <v/>
      </c>
      <c r="AD14" s="27"/>
      <c r="AE14" s="28" t="str">
        <f t="shared" si="8"/>
        <v/>
      </c>
      <c r="AF14" s="27"/>
      <c r="AG14" s="28" t="str">
        <f t="shared" si="8"/>
        <v/>
      </c>
    </row>
    <row r="15" spans="1:33" ht="27.75" customHeight="1" x14ac:dyDescent="0.25">
      <c r="A15" s="41">
        <v>7</v>
      </c>
      <c r="B15" s="445" t="s">
        <v>322</v>
      </c>
      <c r="C15" s="446"/>
      <c r="D15" s="446"/>
      <c r="E15" s="446"/>
      <c r="F15" s="446"/>
      <c r="G15" s="446"/>
      <c r="H15" s="446"/>
      <c r="I15" s="446"/>
      <c r="J15" s="446"/>
      <c r="K15" s="446"/>
      <c r="L15" s="446"/>
      <c r="M15" s="447"/>
      <c r="N15" s="27"/>
      <c r="O15" s="28" t="str">
        <f t="shared" si="0"/>
        <v/>
      </c>
      <c r="P15" s="27"/>
      <c r="Q15" s="28" t="str">
        <f t="shared" si="1"/>
        <v/>
      </c>
      <c r="R15" s="27"/>
      <c r="S15" s="28" t="str">
        <f t="shared" si="2"/>
        <v/>
      </c>
      <c r="T15" s="27"/>
      <c r="U15" s="28" t="str">
        <f t="shared" si="3"/>
        <v/>
      </c>
      <c r="V15" s="27"/>
      <c r="W15" s="28" t="str">
        <f t="shared" si="4"/>
        <v/>
      </c>
      <c r="X15" s="27"/>
      <c r="Y15" s="28" t="str">
        <f t="shared" si="5"/>
        <v/>
      </c>
      <c r="Z15" s="27"/>
      <c r="AA15" s="28" t="str">
        <f t="shared" si="6"/>
        <v/>
      </c>
      <c r="AB15" s="27"/>
      <c r="AC15" s="28" t="str">
        <f t="shared" si="7"/>
        <v/>
      </c>
      <c r="AD15" s="27"/>
      <c r="AE15" s="28" t="str">
        <f t="shared" si="8"/>
        <v/>
      </c>
      <c r="AF15" s="27"/>
      <c r="AG15" s="28" t="str">
        <f t="shared" si="8"/>
        <v/>
      </c>
    </row>
    <row r="16" spans="1:33" ht="45" customHeight="1" x14ac:dyDescent="0.25">
      <c r="A16" s="326" t="s">
        <v>62</v>
      </c>
      <c r="B16" s="418"/>
      <c r="C16" s="418"/>
      <c r="D16" s="418"/>
      <c r="E16" s="418"/>
      <c r="F16" s="418"/>
      <c r="G16" s="418"/>
      <c r="H16" s="418"/>
      <c r="I16" s="418"/>
      <c r="J16" s="418"/>
      <c r="K16" s="418"/>
      <c r="L16" s="418"/>
      <c r="M16" s="463"/>
    </row>
  </sheetData>
  <mergeCells count="14">
    <mergeCell ref="A16:M16"/>
    <mergeCell ref="B15:M15"/>
    <mergeCell ref="B9:M9"/>
    <mergeCell ref="E2:J2"/>
    <mergeCell ref="A8:M8"/>
    <mergeCell ref="L3:M3"/>
    <mergeCell ref="B4:C4"/>
    <mergeCell ref="E4:G4"/>
    <mergeCell ref="B5:C5"/>
    <mergeCell ref="B10:M10"/>
    <mergeCell ref="B11:M11"/>
    <mergeCell ref="B12:M12"/>
    <mergeCell ref="B13:M13"/>
    <mergeCell ref="B14:M14"/>
  </mergeCells>
  <conditionalFormatting sqref="O9:O15">
    <cfRule type="containsText" dxfId="9" priority="10" operator="containsText" text="Fail">
      <formula>NOT(ISERROR(SEARCH("Fail",O9)))</formula>
    </cfRule>
  </conditionalFormatting>
  <conditionalFormatting sqref="Q9:Q15">
    <cfRule type="containsText" dxfId="8" priority="9" operator="containsText" text="Fail">
      <formula>NOT(ISERROR(SEARCH("Fail",Q9)))</formula>
    </cfRule>
  </conditionalFormatting>
  <conditionalFormatting sqref="S9:S15">
    <cfRule type="containsText" dxfId="7" priority="8" operator="containsText" text="Fail">
      <formula>NOT(ISERROR(SEARCH("Fail",S9)))</formula>
    </cfRule>
  </conditionalFormatting>
  <conditionalFormatting sqref="U9:U15">
    <cfRule type="containsText" dxfId="6" priority="7" operator="containsText" text="Fail">
      <formula>NOT(ISERROR(SEARCH("Fail",U9)))</formula>
    </cfRule>
  </conditionalFormatting>
  <conditionalFormatting sqref="W9:W15">
    <cfRule type="containsText" dxfId="5" priority="6" operator="containsText" text="Fail">
      <formula>NOT(ISERROR(SEARCH("Fail",W9)))</formula>
    </cfRule>
  </conditionalFormatting>
  <conditionalFormatting sqref="Y9:Y15">
    <cfRule type="containsText" dxfId="4" priority="5" operator="containsText" text="Fail">
      <formula>NOT(ISERROR(SEARCH("Fail",Y9)))</formula>
    </cfRule>
  </conditionalFormatting>
  <conditionalFormatting sqref="AA9:AA15">
    <cfRule type="containsText" dxfId="3" priority="4" operator="containsText" text="Fail">
      <formula>NOT(ISERROR(SEARCH("Fail",AA9)))</formula>
    </cfRule>
  </conditionalFormatting>
  <conditionalFormatting sqref="AC9:AC15">
    <cfRule type="containsText" dxfId="2" priority="3" operator="containsText" text="Fail">
      <formula>NOT(ISERROR(SEARCH("Fail",AC9)))</formula>
    </cfRule>
  </conditionalFormatting>
  <conditionalFormatting sqref="AE9:AE15">
    <cfRule type="containsText" dxfId="1" priority="2" operator="containsText" text="Fail">
      <formula>NOT(ISERROR(SEARCH("Fail",AE9)))</formula>
    </cfRule>
  </conditionalFormatting>
  <conditionalFormatting sqref="AG9:AG15">
    <cfRule type="containsText" dxfId="0" priority="1" operator="containsText" text="Fail">
      <formula>NOT(ISERROR(SEARCH("Fail",AG9)))</formula>
    </cfRule>
  </conditionalFormatting>
  <dataValidations count="1">
    <dataValidation type="list" showErrorMessage="1" errorTitle="Invalid Selection" error="Select either Yes, No, or N/A from the dropdown list. Click &quot;Cancel&quot; below, then update selection." sqref="N9:N15 P9:P15 R9:R15 T9:T15 V9:V15 X9:X15 Z9:Z15 AB9:AB15 AD9:AD15 AF9:AF15" xr:uid="{89920E26-1904-47E1-9F49-9FAC35B00058}">
      <formula1>"Yes,No,NA"</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A4F3F-B368-4733-8E87-F2F4F37F9CD6}">
  <dimension ref="A1:E48"/>
  <sheetViews>
    <sheetView showGridLines="0" view="pageBreakPreview" zoomScaleNormal="100" zoomScaleSheetLayoutView="100" workbookViewId="0">
      <selection activeCell="D7" sqref="D7"/>
    </sheetView>
  </sheetViews>
  <sheetFormatPr defaultColWidth="9.140625" defaultRowHeight="12.75" x14ac:dyDescent="0.2"/>
  <cols>
    <col min="1" max="1" width="119.42578125" style="3" customWidth="1"/>
    <col min="2" max="2" width="9.42578125" style="3" customWidth="1"/>
    <col min="3" max="16384" width="9.140625" style="3"/>
  </cols>
  <sheetData>
    <row r="1" spans="1:5" ht="190.5" customHeight="1" x14ac:dyDescent="0.2">
      <c r="E1" s="17"/>
    </row>
    <row r="2" spans="1:5" ht="19.5" customHeight="1" x14ac:dyDescent="0.2">
      <c r="A2" s="262" t="s">
        <v>328</v>
      </c>
    </row>
    <row r="3" spans="1:5" ht="29.25" customHeight="1" x14ac:dyDescent="0.2">
      <c r="A3" s="263" t="s">
        <v>337</v>
      </c>
    </row>
    <row r="4" spans="1:5" ht="15" customHeight="1" x14ac:dyDescent="0.2">
      <c r="A4" s="229" t="s">
        <v>338</v>
      </c>
    </row>
    <row r="5" spans="1:5" ht="15" customHeight="1" x14ac:dyDescent="0.2">
      <c r="A5" s="229" t="s">
        <v>330</v>
      </c>
    </row>
    <row r="6" spans="1:5" ht="15" customHeight="1" x14ac:dyDescent="0.2">
      <c r="A6" s="229" t="s">
        <v>330</v>
      </c>
    </row>
    <row r="7" spans="1:5" ht="18.75" customHeight="1" x14ac:dyDescent="0.2">
      <c r="A7" s="237"/>
    </row>
    <row r="8" spans="1:5" ht="18.75" customHeight="1" x14ac:dyDescent="0.2">
      <c r="A8" s="232" t="s">
        <v>331</v>
      </c>
    </row>
    <row r="9" spans="1:5" ht="24.75" customHeight="1" x14ac:dyDescent="0.2">
      <c r="A9" s="203" t="s">
        <v>339</v>
      </c>
    </row>
    <row r="10" spans="1:5" ht="167.45" customHeight="1" x14ac:dyDescent="0.2">
      <c r="A10" s="235" t="s">
        <v>340</v>
      </c>
    </row>
    <row r="11" spans="1:5" ht="57.75" customHeight="1" x14ac:dyDescent="0.2">
      <c r="A11" s="238" t="s">
        <v>341</v>
      </c>
      <c r="B11" s="238"/>
    </row>
    <row r="12" spans="1:5" ht="9" customHeight="1" x14ac:dyDescent="0.2"/>
    <row r="13" spans="1:5" ht="35.25" customHeight="1" x14ac:dyDescent="0.2">
      <c r="A13" s="235" t="s">
        <v>342</v>
      </c>
      <c r="B13" s="235"/>
    </row>
    <row r="14" spans="1:5" ht="14.25" x14ac:dyDescent="0.2">
      <c r="A14" s="239" t="s">
        <v>343</v>
      </c>
    </row>
    <row r="15" spans="1:5" ht="11.25" customHeight="1" x14ac:dyDescent="0.2">
      <c r="A15" s="239"/>
    </row>
    <row r="16" spans="1:5" ht="21" customHeight="1" x14ac:dyDescent="0.2">
      <c r="A16" s="239"/>
    </row>
    <row r="17" spans="1:2" ht="14.25" x14ac:dyDescent="0.2">
      <c r="A17" s="234" t="s">
        <v>344</v>
      </c>
    </row>
    <row r="18" spans="1:2" ht="14.25" x14ac:dyDescent="0.2">
      <c r="A18" s="236" t="s">
        <v>334</v>
      </c>
    </row>
    <row r="19" spans="1:2" ht="14.25" x14ac:dyDescent="0.2">
      <c r="A19" s="236"/>
    </row>
    <row r="20" spans="1:2" ht="14.25" x14ac:dyDescent="0.2">
      <c r="A20" s="236" t="s">
        <v>345</v>
      </c>
    </row>
    <row r="21" spans="1:2" x14ac:dyDescent="0.2">
      <c r="A21" s="3" t="s">
        <v>346</v>
      </c>
    </row>
    <row r="23" spans="1:2" ht="18" x14ac:dyDescent="0.25">
      <c r="A23" s="240" t="s">
        <v>347</v>
      </c>
    </row>
    <row r="25" spans="1:2" ht="18" x14ac:dyDescent="0.25">
      <c r="B25" s="241"/>
    </row>
    <row r="26" spans="1:2" ht="15" x14ac:dyDescent="0.25">
      <c r="A26" s="242" t="s">
        <v>348</v>
      </c>
    </row>
    <row r="27" spans="1:2" ht="15" x14ac:dyDescent="0.25">
      <c r="A27" s="242" t="s">
        <v>349</v>
      </c>
    </row>
    <row r="28" spans="1:2" ht="15" x14ac:dyDescent="0.25">
      <c r="A28" s="242" t="s">
        <v>350</v>
      </c>
    </row>
    <row r="30" spans="1:2" x14ac:dyDescent="0.2">
      <c r="A30" s="243"/>
    </row>
    <row r="31" spans="1:2" ht="44.1" customHeight="1" x14ac:dyDescent="0.2">
      <c r="A31" s="235" t="s">
        <v>351</v>
      </c>
    </row>
    <row r="32" spans="1:2" s="243" customFormat="1" ht="14.25" x14ac:dyDescent="0.2">
      <c r="A32" s="235"/>
    </row>
    <row r="33" spans="1:1" s="243" customFormat="1" ht="28.5" x14ac:dyDescent="0.2">
      <c r="A33" s="235" t="s">
        <v>352</v>
      </c>
    </row>
    <row r="34" spans="1:1" s="244" customFormat="1" ht="11.25" customHeight="1" x14ac:dyDescent="0.25">
      <c r="A34" s="235"/>
    </row>
    <row r="35" spans="1:1" s="244" customFormat="1" ht="38.1" customHeight="1" x14ac:dyDescent="0.25">
      <c r="A35" s="235" t="s">
        <v>353</v>
      </c>
    </row>
    <row r="36" spans="1:1" s="244" customFormat="1" ht="66" customHeight="1" x14ac:dyDescent="0.25">
      <c r="A36" s="235" t="s">
        <v>354</v>
      </c>
    </row>
    <row r="37" spans="1:1" s="244" customFormat="1" ht="37.5" customHeight="1" x14ac:dyDescent="0.25">
      <c r="A37" s="235" t="s">
        <v>355</v>
      </c>
    </row>
    <row r="38" spans="1:1" ht="68.45" customHeight="1" x14ac:dyDescent="0.2">
      <c r="A38" s="235" t="s">
        <v>356</v>
      </c>
    </row>
    <row r="39" spans="1:1" ht="28.5" x14ac:dyDescent="0.2">
      <c r="A39" s="235" t="s">
        <v>357</v>
      </c>
    </row>
    <row r="40" spans="1:1" ht="14.25" x14ac:dyDescent="0.2">
      <c r="A40" s="245"/>
    </row>
    <row r="41" spans="1:1" ht="14.25" x14ac:dyDescent="0.2">
      <c r="A41" s="246" t="s">
        <v>358</v>
      </c>
    </row>
    <row r="42" spans="1:1" ht="14.25" x14ac:dyDescent="0.2">
      <c r="A42" s="246" t="s">
        <v>359</v>
      </c>
    </row>
    <row r="43" spans="1:1" ht="14.25" x14ac:dyDescent="0.2">
      <c r="A43" s="246"/>
    </row>
    <row r="44" spans="1:1" ht="14.25" x14ac:dyDescent="0.2">
      <c r="A44" s="246"/>
    </row>
    <row r="45" spans="1:1" ht="14.25" x14ac:dyDescent="0.2">
      <c r="A45" s="246"/>
    </row>
    <row r="46" spans="1:1" ht="14.25" x14ac:dyDescent="0.2">
      <c r="A46" s="246"/>
    </row>
    <row r="47" spans="1:1" ht="28.5" x14ac:dyDescent="0.2">
      <c r="A47" s="247" t="s">
        <v>360</v>
      </c>
    </row>
    <row r="48" spans="1:1" x14ac:dyDescent="0.2">
      <c r="A48" s="243"/>
    </row>
  </sheetData>
  <printOptions horizontalCentered="1"/>
  <pageMargins left="0.24" right="0.25" top="0.95" bottom="0.63" header="0.38" footer="0.25"/>
  <pageSetup scale="77" orientation="portrait" r:id="rId1"/>
  <headerFooter alignWithMargins="0">
    <oddFooter>&amp;R&amp;P</oddFooter>
  </headerFooter>
  <rowBreaks count="1" manualBreakCount="1">
    <brk id="21" man="1"/>
  </rowBreaks>
  <drawing r:id="rId2"/>
  <legacyDrawing r:id="rId3"/>
  <oleObjects>
    <mc:AlternateContent xmlns:mc="http://schemas.openxmlformats.org/markup-compatibility/2006">
      <mc:Choice Requires="x14">
        <oleObject progId="Word.Picture.8" shapeId="21505" r:id="rId4">
          <objectPr defaultSize="0" autoPict="0" r:id="rId5">
            <anchor moveWithCells="1" sizeWithCells="1">
              <from>
                <xdr:col>0</xdr:col>
                <xdr:colOff>447675</xdr:colOff>
                <xdr:row>0</xdr:row>
                <xdr:rowOff>9525</xdr:rowOff>
              </from>
              <to>
                <xdr:col>0</xdr:col>
                <xdr:colOff>7286625</xdr:colOff>
                <xdr:row>0</xdr:row>
                <xdr:rowOff>1171575</xdr:rowOff>
              </to>
            </anchor>
          </objectPr>
        </oleObject>
      </mc:Choice>
      <mc:Fallback>
        <oleObject progId="Word.Picture.8" shapeId="21505" r:id="rId4"/>
      </mc:Fallback>
    </mc:AlternateContent>
    <mc:AlternateContent xmlns:mc="http://schemas.openxmlformats.org/markup-compatibility/2006">
      <mc:Choice Requires="x14">
        <oleObject progId="Word.Picture.8" shapeId="21506" r:id="rId6">
          <objectPr defaultSize="0" autoPict="0" r:id="rId5">
            <anchor moveWithCells="1" sizeWithCells="1">
              <from>
                <xdr:col>0</xdr:col>
                <xdr:colOff>447675</xdr:colOff>
                <xdr:row>0</xdr:row>
                <xdr:rowOff>9525</xdr:rowOff>
              </from>
              <to>
                <xdr:col>0</xdr:col>
                <xdr:colOff>7286625</xdr:colOff>
                <xdr:row>0</xdr:row>
                <xdr:rowOff>1171575</xdr:rowOff>
              </to>
            </anchor>
          </objectPr>
        </oleObject>
      </mc:Choice>
      <mc:Fallback>
        <oleObject progId="Word.Picture.8" shapeId="21506" r:id="rId6"/>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FF62D-7631-4F71-AA7D-67A14415008D}">
  <dimension ref="A1:S167"/>
  <sheetViews>
    <sheetView tabSelected="1" topLeftCell="B1" workbookViewId="0">
      <selection activeCell="O84" sqref="O84"/>
    </sheetView>
  </sheetViews>
  <sheetFormatPr defaultRowHeight="15" x14ac:dyDescent="0.25"/>
  <cols>
    <col min="1" max="1" width="4" style="120" hidden="1" customWidth="1"/>
    <col min="2" max="2" width="4.5703125" style="121" customWidth="1"/>
    <col min="3" max="3" width="17.28515625" customWidth="1"/>
    <col min="4" max="4" width="11.42578125" style="126" customWidth="1"/>
    <col min="5" max="5" width="10.5703125" customWidth="1"/>
    <col min="6" max="6" width="11.42578125" customWidth="1"/>
    <col min="7" max="7" width="12.5703125" customWidth="1"/>
    <col min="8" max="8" width="4.5703125" customWidth="1"/>
    <col min="9" max="9" width="20.140625" customWidth="1"/>
    <col min="10" max="10" width="12.28515625" customWidth="1"/>
    <col min="11" max="11" width="12" customWidth="1"/>
    <col min="12" max="12" width="14.7109375" customWidth="1"/>
    <col min="14" max="14" width="7.85546875" customWidth="1"/>
    <col min="15" max="15" width="12.28515625" customWidth="1"/>
    <col min="16" max="16" width="9.42578125" customWidth="1"/>
    <col min="17" max="17" width="17.140625" customWidth="1"/>
    <col min="20" max="20" width="20.5703125" customWidth="1"/>
  </cols>
  <sheetData>
    <row r="1" spans="3:19" ht="15.75" x14ac:dyDescent="0.25">
      <c r="C1" s="335" t="s">
        <v>168</v>
      </c>
      <c r="D1" s="336"/>
      <c r="E1" s="336"/>
      <c r="F1" s="336"/>
      <c r="G1" s="336"/>
      <c r="H1" s="336"/>
      <c r="I1" s="336"/>
      <c r="J1" s="336"/>
      <c r="K1" s="336"/>
    </row>
    <row r="3" spans="3:19" ht="15.75" x14ac:dyDescent="0.25">
      <c r="C3" s="329" t="s">
        <v>142</v>
      </c>
      <c r="D3" s="329"/>
      <c r="E3" s="329"/>
      <c r="F3" s="337"/>
      <c r="G3" s="337"/>
      <c r="I3" s="338" t="s">
        <v>143</v>
      </c>
      <c r="J3" s="338"/>
      <c r="K3" s="122"/>
    </row>
    <row r="4" spans="3:19" ht="15.75" x14ac:dyDescent="0.25">
      <c r="C4" s="329" t="s">
        <v>22</v>
      </c>
      <c r="D4" s="329"/>
      <c r="E4" s="329"/>
      <c r="F4" s="337"/>
      <c r="G4" s="337"/>
      <c r="I4" s="338" t="s">
        <v>144</v>
      </c>
      <c r="J4" s="338"/>
      <c r="K4" s="122"/>
    </row>
    <row r="5" spans="3:19" ht="15.75" x14ac:dyDescent="0.25">
      <c r="C5" s="329" t="s">
        <v>23</v>
      </c>
      <c r="D5" s="329"/>
      <c r="E5" s="329"/>
      <c r="F5" s="331"/>
      <c r="G5" s="332"/>
      <c r="I5" s="338" t="s">
        <v>146</v>
      </c>
      <c r="J5" s="338"/>
      <c r="K5" s="122"/>
      <c r="N5" s="38"/>
    </row>
    <row r="6" spans="3:19" ht="15.75" customHeight="1" x14ac:dyDescent="0.25">
      <c r="C6" s="329" t="s">
        <v>169</v>
      </c>
      <c r="D6" s="330"/>
      <c r="E6" s="330"/>
      <c r="F6" s="331"/>
      <c r="G6" s="332"/>
      <c r="I6" s="25"/>
      <c r="J6" s="25"/>
      <c r="K6" s="124"/>
      <c r="N6" s="38"/>
    </row>
    <row r="7" spans="3:19" ht="15.75" customHeight="1" x14ac:dyDescent="0.25">
      <c r="C7" s="329" t="s">
        <v>170</v>
      </c>
      <c r="D7" s="330"/>
      <c r="E7" s="330"/>
      <c r="F7" s="331"/>
      <c r="G7" s="332"/>
      <c r="I7" s="26" t="s">
        <v>5</v>
      </c>
      <c r="J7" s="333"/>
      <c r="K7" s="334"/>
      <c r="N7" s="38"/>
    </row>
    <row r="8" spans="3:19" ht="15.75" customHeight="1" x14ac:dyDescent="0.25">
      <c r="C8" s="329" t="s">
        <v>171</v>
      </c>
      <c r="D8" s="330"/>
      <c r="E8" s="330"/>
      <c r="F8" s="331"/>
      <c r="G8" s="331"/>
      <c r="I8" s="50" t="s">
        <v>406</v>
      </c>
      <c r="J8" s="333"/>
      <c r="K8" s="334"/>
    </row>
    <row r="9" spans="3:19" ht="15.75" x14ac:dyDescent="0.25">
      <c r="C9" s="38"/>
      <c r="D9" s="38"/>
      <c r="E9" s="38"/>
      <c r="F9" s="125"/>
      <c r="G9" s="125"/>
      <c r="I9" s="25"/>
      <c r="J9" s="25"/>
      <c r="K9" s="124"/>
    </row>
    <row r="10" spans="3:19" ht="15.75" x14ac:dyDescent="0.25">
      <c r="I10" s="25"/>
      <c r="J10" s="25"/>
      <c r="K10" s="124"/>
      <c r="S10" s="3"/>
    </row>
    <row r="11" spans="3:19" ht="15.75" x14ac:dyDescent="0.25">
      <c r="C11" s="304" t="s">
        <v>145</v>
      </c>
      <c r="D11" s="304"/>
      <c r="E11" s="304"/>
      <c r="F11" s="339">
        <f>D64</f>
        <v>0</v>
      </c>
      <c r="G11" s="337"/>
      <c r="I11" s="25" t="s">
        <v>176</v>
      </c>
      <c r="K11" s="128" t="e">
        <f>Data!B7</f>
        <v>#DIV/0!</v>
      </c>
      <c r="S11" s="3"/>
    </row>
    <row r="12" spans="3:19" ht="18.75" customHeight="1" x14ac:dyDescent="0.25">
      <c r="C12" s="340" t="s">
        <v>173</v>
      </c>
      <c r="D12" s="341"/>
      <c r="E12" s="342"/>
      <c r="F12" s="302">
        <f>F64</f>
        <v>0</v>
      </c>
      <c r="G12" s="303"/>
      <c r="I12" s="315" t="s">
        <v>177</v>
      </c>
      <c r="J12" s="315"/>
      <c r="K12" s="129" t="e">
        <f>IF(K11&lt;90%,"yes","no")</f>
        <v>#DIV/0!</v>
      </c>
    </row>
    <row r="13" spans="3:19" ht="15.75" customHeight="1" x14ac:dyDescent="0.25">
      <c r="C13" s="306" t="s">
        <v>174</v>
      </c>
      <c r="D13" s="307"/>
      <c r="E13" s="308"/>
      <c r="F13" s="309" t="e">
        <f>F64/D64</f>
        <v>#DIV/0!</v>
      </c>
      <c r="G13" s="303"/>
      <c r="I13" s="315" t="s">
        <v>178</v>
      </c>
      <c r="J13" s="316"/>
      <c r="K13" s="130" t="e">
        <f>IF(F13&gt;5%,"yes","no")</f>
        <v>#DIV/0!</v>
      </c>
    </row>
    <row r="14" spans="3:19" ht="15.75" x14ac:dyDescent="0.25">
      <c r="C14" s="304" t="s">
        <v>175</v>
      </c>
      <c r="D14" s="304"/>
      <c r="E14" s="304"/>
      <c r="F14" s="305">
        <f>G64</f>
        <v>0</v>
      </c>
      <c r="G14" s="305"/>
    </row>
    <row r="16" spans="3:19" x14ac:dyDescent="0.25">
      <c r="D16"/>
    </row>
    <row r="18" spans="1:12" x14ac:dyDescent="0.25">
      <c r="D18"/>
    </row>
    <row r="19" spans="1:12" x14ac:dyDescent="0.25">
      <c r="D19"/>
    </row>
    <row r="20" spans="1:12" x14ac:dyDescent="0.25">
      <c r="C20" s="131"/>
      <c r="D20" s="131"/>
    </row>
    <row r="21" spans="1:12" x14ac:dyDescent="0.25">
      <c r="C21" s="317" t="s">
        <v>179</v>
      </c>
      <c r="D21" s="318"/>
      <c r="E21" s="318"/>
      <c r="F21" s="318"/>
      <c r="G21" s="318"/>
      <c r="H21" s="318"/>
      <c r="I21" s="318"/>
      <c r="J21" s="318"/>
      <c r="K21" s="318"/>
    </row>
    <row r="22" spans="1:12" ht="17.45" customHeight="1" x14ac:dyDescent="0.25">
      <c r="C22" s="319" t="s">
        <v>180</v>
      </c>
      <c r="D22" s="320"/>
      <c r="E22" s="320"/>
      <c r="F22" s="320"/>
      <c r="G22" s="320"/>
      <c r="H22" s="320"/>
      <c r="I22" s="320"/>
      <c r="J22" s="320"/>
      <c r="K22" s="320"/>
    </row>
    <row r="23" spans="1:12" ht="271.89999999999998" customHeight="1" x14ac:dyDescent="0.25">
      <c r="C23" s="321" t="s">
        <v>411</v>
      </c>
      <c r="D23" s="322"/>
      <c r="E23" s="322"/>
      <c r="F23" s="322"/>
      <c r="G23" s="322"/>
      <c r="H23" s="322"/>
      <c r="I23" s="322"/>
      <c r="J23" s="322"/>
      <c r="K23" s="322"/>
    </row>
    <row r="24" spans="1:12" x14ac:dyDescent="0.25">
      <c r="C24" s="323" t="s">
        <v>181</v>
      </c>
      <c r="D24" s="324"/>
      <c r="E24" s="324"/>
      <c r="F24" s="324"/>
      <c r="G24" s="324"/>
      <c r="H24" s="324"/>
      <c r="I24" s="324"/>
      <c r="J24" s="324"/>
      <c r="K24" s="324"/>
    </row>
    <row r="25" spans="1:12" x14ac:dyDescent="0.25">
      <c r="C25" s="325" t="s">
        <v>410</v>
      </c>
      <c r="D25" s="322"/>
      <c r="E25" s="322"/>
      <c r="F25" s="322"/>
      <c r="G25" s="322"/>
      <c r="H25" s="322"/>
      <c r="I25" s="322"/>
      <c r="J25" s="322"/>
      <c r="K25" s="322"/>
    </row>
    <row r="26" spans="1:12" x14ac:dyDescent="0.25">
      <c r="C26" s="326" t="s">
        <v>182</v>
      </c>
      <c r="D26" s="327"/>
      <c r="E26" s="327"/>
      <c r="F26" s="327"/>
      <c r="G26" s="327"/>
      <c r="H26" s="327"/>
      <c r="I26" s="327"/>
      <c r="J26" s="327"/>
      <c r="K26" s="327"/>
    </row>
    <row r="27" spans="1:12" x14ac:dyDescent="0.25">
      <c r="C27" s="313"/>
      <c r="D27" s="328"/>
      <c r="E27" s="328"/>
      <c r="F27" s="328"/>
      <c r="G27" s="328"/>
      <c r="H27" s="328"/>
      <c r="I27" s="328"/>
      <c r="J27" s="328"/>
      <c r="K27" s="328"/>
    </row>
    <row r="28" spans="1:12" ht="15.75" x14ac:dyDescent="0.25">
      <c r="C28" s="132" t="s">
        <v>183</v>
      </c>
      <c r="D28" s="133"/>
      <c r="E28" s="134"/>
      <c r="F28" s="134"/>
      <c r="G28" s="134"/>
      <c r="H28" s="134"/>
      <c r="I28" s="134"/>
      <c r="J28" s="134"/>
      <c r="K28" s="134"/>
    </row>
    <row r="29" spans="1:12" x14ac:dyDescent="0.25">
      <c r="C29" s="313"/>
      <c r="D29" s="314"/>
      <c r="E29" s="314"/>
      <c r="F29" s="314"/>
      <c r="G29" s="314"/>
      <c r="H29" s="314"/>
      <c r="I29" s="314"/>
      <c r="J29" s="314"/>
      <c r="K29" s="314"/>
    </row>
    <row r="30" spans="1:12" x14ac:dyDescent="0.25">
      <c r="A30"/>
      <c r="B30"/>
      <c r="D30"/>
    </row>
    <row r="31" spans="1:12" ht="15.75" x14ac:dyDescent="0.25">
      <c r="C31" s="127" t="s">
        <v>172</v>
      </c>
      <c r="D31" s="168"/>
    </row>
    <row r="32" spans="1:12" ht="19.5" customHeight="1" x14ac:dyDescent="0.25">
      <c r="C32" s="135" t="s">
        <v>184</v>
      </c>
      <c r="D32" s="134"/>
      <c r="E32" s="134"/>
      <c r="F32" s="134"/>
      <c r="G32" s="136"/>
      <c r="I32" s="195" t="s">
        <v>323</v>
      </c>
      <c r="J32" s="196"/>
      <c r="K32" s="196"/>
      <c r="L32" s="197"/>
    </row>
    <row r="33" spans="3:12" ht="51" x14ac:dyDescent="0.25">
      <c r="C33" s="137" t="s">
        <v>91</v>
      </c>
      <c r="D33" s="138" t="s">
        <v>185</v>
      </c>
      <c r="E33" s="138" t="s">
        <v>186</v>
      </c>
      <c r="F33" s="138" t="s">
        <v>187</v>
      </c>
      <c r="G33" s="139" t="s">
        <v>188</v>
      </c>
      <c r="H33" s="140"/>
      <c r="I33" s="192" t="s">
        <v>189</v>
      </c>
      <c r="J33" s="193" t="s">
        <v>190</v>
      </c>
      <c r="K33" s="194" t="s">
        <v>191</v>
      </c>
      <c r="L33" s="194" t="s">
        <v>163</v>
      </c>
    </row>
    <row r="34" spans="3:12" x14ac:dyDescent="0.25">
      <c r="C34" s="150" t="s">
        <v>11</v>
      </c>
      <c r="D34" s="141"/>
      <c r="E34" s="141"/>
      <c r="F34" s="141"/>
      <c r="G34" s="142"/>
      <c r="I34" s="143" t="s">
        <v>192</v>
      </c>
      <c r="J34" s="141">
        <f>Data!E34</f>
        <v>0</v>
      </c>
      <c r="K34" s="144">
        <f>Data!E30</f>
        <v>0</v>
      </c>
      <c r="L34" s="212" t="str">
        <f>IF(OR(J34&gt;0,K34&gt;0),K34/J34,"NA")</f>
        <v>NA</v>
      </c>
    </row>
    <row r="35" spans="3:12" x14ac:dyDescent="0.25">
      <c r="C35" s="150" t="s">
        <v>11</v>
      </c>
      <c r="D35" s="123"/>
      <c r="E35" s="123"/>
      <c r="F35" s="123"/>
      <c r="G35" s="145"/>
      <c r="I35" s="146" t="s">
        <v>193</v>
      </c>
      <c r="J35" s="123">
        <f>Data!E127</f>
        <v>0</v>
      </c>
      <c r="K35" s="147">
        <f>Data!E124</f>
        <v>0</v>
      </c>
      <c r="L35" s="212" t="str">
        <f t="shared" ref="L35:L44" si="0">IF(OR(J35&gt;0,K35&gt;0),K35/J35,"NA")</f>
        <v>NA</v>
      </c>
    </row>
    <row r="36" spans="3:12" x14ac:dyDescent="0.25">
      <c r="C36" s="150" t="s">
        <v>11</v>
      </c>
      <c r="D36" s="148"/>
      <c r="E36" s="148"/>
      <c r="F36" s="148"/>
      <c r="G36" s="149"/>
      <c r="I36" s="146" t="s">
        <v>126</v>
      </c>
      <c r="J36" s="144">
        <f>Data!W127</f>
        <v>0</v>
      </c>
      <c r="K36" s="144">
        <f>Data!W124</f>
        <v>0</v>
      </c>
      <c r="L36" s="212" t="str">
        <f t="shared" si="0"/>
        <v>NA</v>
      </c>
    </row>
    <row r="37" spans="3:12" x14ac:dyDescent="0.25">
      <c r="C37" s="150" t="s">
        <v>11</v>
      </c>
      <c r="D37" s="123"/>
      <c r="E37" s="123"/>
      <c r="F37" s="123"/>
      <c r="G37" s="145"/>
      <c r="I37" s="146" t="s">
        <v>128</v>
      </c>
      <c r="J37" s="123">
        <f>Data!E92</f>
        <v>0</v>
      </c>
      <c r="K37" s="123">
        <f>Data!E89</f>
        <v>0</v>
      </c>
      <c r="L37" s="212" t="str">
        <f t="shared" si="0"/>
        <v>NA</v>
      </c>
    </row>
    <row r="38" spans="3:12" x14ac:dyDescent="0.25">
      <c r="C38" s="150" t="s">
        <v>11</v>
      </c>
      <c r="D38" s="148"/>
      <c r="E38" s="148"/>
      <c r="F38" s="148"/>
      <c r="G38" s="149"/>
      <c r="I38" s="146" t="s">
        <v>403</v>
      </c>
      <c r="J38" s="144">
        <f>Data!E47</f>
        <v>0</v>
      </c>
      <c r="K38" s="144">
        <f>Data!E44</f>
        <v>0</v>
      </c>
      <c r="L38" s="212" t="str">
        <f t="shared" si="0"/>
        <v>NA</v>
      </c>
    </row>
    <row r="39" spans="3:12" x14ac:dyDescent="0.25">
      <c r="C39" s="150" t="s">
        <v>11</v>
      </c>
      <c r="D39" s="123"/>
      <c r="E39" s="123"/>
      <c r="F39" s="123"/>
      <c r="G39" s="145"/>
      <c r="I39" s="146" t="s">
        <v>130</v>
      </c>
      <c r="J39" s="123">
        <f>Data!E59</f>
        <v>0</v>
      </c>
      <c r="K39" s="123">
        <f>Data!E56</f>
        <v>0</v>
      </c>
      <c r="L39" s="212" t="str">
        <f t="shared" si="0"/>
        <v>NA</v>
      </c>
    </row>
    <row r="40" spans="3:12" x14ac:dyDescent="0.25">
      <c r="C40" s="150" t="s">
        <v>11</v>
      </c>
      <c r="D40" s="148"/>
      <c r="E40" s="148"/>
      <c r="F40" s="148"/>
      <c r="G40" s="149"/>
      <c r="I40" s="146" t="s">
        <v>131</v>
      </c>
      <c r="J40" s="144">
        <f>Data!E72</f>
        <v>0</v>
      </c>
      <c r="K40" s="144">
        <f>Data!E69</f>
        <v>0</v>
      </c>
      <c r="L40" s="212" t="str">
        <f t="shared" si="0"/>
        <v>NA</v>
      </c>
    </row>
    <row r="41" spans="3:12" x14ac:dyDescent="0.25">
      <c r="C41" s="150" t="s">
        <v>11</v>
      </c>
      <c r="D41" s="123"/>
      <c r="E41" s="123"/>
      <c r="F41" s="123"/>
      <c r="G41" s="145"/>
      <c r="I41" s="146" t="s">
        <v>137</v>
      </c>
      <c r="J41" s="123">
        <f>Data!E112</f>
        <v>0</v>
      </c>
      <c r="K41" s="123">
        <f>Data!E109</f>
        <v>0</v>
      </c>
      <c r="L41" s="212" t="str">
        <f t="shared" si="0"/>
        <v>NA</v>
      </c>
    </row>
    <row r="42" spans="3:12" x14ac:dyDescent="0.25">
      <c r="C42" s="150" t="s">
        <v>11</v>
      </c>
      <c r="D42" s="148"/>
      <c r="E42" s="148"/>
      <c r="F42" s="148"/>
      <c r="G42" s="149"/>
      <c r="I42" s="146" t="s">
        <v>138</v>
      </c>
      <c r="J42" s="144">
        <f>Data!E139</f>
        <v>0</v>
      </c>
      <c r="K42" s="144">
        <f>Data!E136</f>
        <v>0</v>
      </c>
      <c r="L42" s="212" t="str">
        <f t="shared" si="0"/>
        <v>NA</v>
      </c>
    </row>
    <row r="43" spans="3:12" x14ac:dyDescent="0.25">
      <c r="C43" s="150" t="s">
        <v>11</v>
      </c>
      <c r="D43" s="123"/>
      <c r="E43" s="123"/>
      <c r="F43" s="123"/>
      <c r="G43" s="145"/>
      <c r="I43" s="146" t="s">
        <v>194</v>
      </c>
      <c r="J43" s="123">
        <f>Data!E155</f>
        <v>0</v>
      </c>
      <c r="K43" s="123">
        <f>Data!E152</f>
        <v>0</v>
      </c>
      <c r="L43" s="212" t="str">
        <f t="shared" si="0"/>
        <v>NA</v>
      </c>
    </row>
    <row r="44" spans="3:12" x14ac:dyDescent="0.25">
      <c r="C44" s="150" t="s">
        <v>11</v>
      </c>
      <c r="D44" s="148"/>
      <c r="E44" s="148"/>
      <c r="F44" s="148"/>
      <c r="G44" s="149"/>
      <c r="I44" s="267" t="s">
        <v>366</v>
      </c>
      <c r="J44" s="268">
        <f>SUM(J34:J43)</f>
        <v>0</v>
      </c>
      <c r="K44" s="268">
        <f>SUM(K34:K43)</f>
        <v>0</v>
      </c>
      <c r="L44" s="286" t="str">
        <f t="shared" si="0"/>
        <v>NA</v>
      </c>
    </row>
    <row r="45" spans="3:12" x14ac:dyDescent="0.25">
      <c r="C45" s="150" t="s">
        <v>11</v>
      </c>
      <c r="D45" s="123"/>
      <c r="E45" s="123"/>
      <c r="F45" s="123"/>
      <c r="G45" s="145"/>
      <c r="I45" s="264"/>
      <c r="J45" s="265"/>
      <c r="K45" s="265"/>
      <c r="L45" s="266"/>
    </row>
    <row r="46" spans="3:12" x14ac:dyDescent="0.25">
      <c r="C46" s="150" t="s">
        <v>11</v>
      </c>
      <c r="D46" s="148"/>
      <c r="E46" s="148"/>
      <c r="F46" s="148"/>
      <c r="G46" s="149"/>
      <c r="I46" s="146" t="s">
        <v>140</v>
      </c>
      <c r="J46" s="123">
        <f>Data!F178</f>
        <v>0</v>
      </c>
      <c r="K46" s="123">
        <f>Data!F175</f>
        <v>0</v>
      </c>
      <c r="L46" s="212" t="str">
        <f t="shared" ref="L46:L47" si="1">IF(OR(J46&gt;0,K46&gt;0),K46/J46,"NA")</f>
        <v>NA</v>
      </c>
    </row>
    <row r="47" spans="3:12" ht="26.25" x14ac:dyDescent="0.25">
      <c r="C47" s="150" t="s">
        <v>11</v>
      </c>
      <c r="D47" s="123"/>
      <c r="E47" s="123"/>
      <c r="F47" s="123"/>
      <c r="G47" s="145"/>
      <c r="I47" s="301" t="s">
        <v>367</v>
      </c>
      <c r="J47" s="269">
        <f>SUM(J44:J46)</f>
        <v>0</v>
      </c>
      <c r="K47" s="269">
        <f>SUM(K44:K46)</f>
        <v>0</v>
      </c>
      <c r="L47" s="287" t="str">
        <f t="shared" si="1"/>
        <v>NA</v>
      </c>
    </row>
    <row r="48" spans="3:12" x14ac:dyDescent="0.25">
      <c r="C48" s="150" t="s">
        <v>11</v>
      </c>
      <c r="D48" s="148"/>
      <c r="E48" s="148"/>
      <c r="F48" s="148"/>
      <c r="G48" s="149"/>
    </row>
    <row r="49" spans="3:7" x14ac:dyDescent="0.25">
      <c r="C49" s="150" t="s">
        <v>11</v>
      </c>
      <c r="D49" s="123"/>
      <c r="E49" s="123"/>
      <c r="F49" s="123"/>
      <c r="G49" s="145"/>
    </row>
    <row r="50" spans="3:7" x14ac:dyDescent="0.25">
      <c r="C50" s="150" t="s">
        <v>11</v>
      </c>
      <c r="D50" s="148"/>
      <c r="E50" s="148"/>
      <c r="F50" s="148"/>
      <c r="G50" s="149"/>
    </row>
    <row r="51" spans="3:7" x14ac:dyDescent="0.25">
      <c r="C51" s="150" t="s">
        <v>11</v>
      </c>
      <c r="D51" s="123"/>
      <c r="E51" s="123"/>
      <c r="F51" s="123"/>
      <c r="G51" s="145"/>
    </row>
    <row r="52" spans="3:7" x14ac:dyDescent="0.25">
      <c r="C52" s="150" t="s">
        <v>11</v>
      </c>
      <c r="D52" s="148"/>
      <c r="E52" s="148"/>
      <c r="F52" s="148"/>
      <c r="G52" s="149"/>
    </row>
    <row r="53" spans="3:7" x14ac:dyDescent="0.25">
      <c r="C53" s="150" t="s">
        <v>11</v>
      </c>
      <c r="D53" s="150"/>
      <c r="E53" s="150"/>
      <c r="F53" s="150"/>
      <c r="G53" s="151"/>
    </row>
    <row r="54" spans="3:7" x14ac:dyDescent="0.25">
      <c r="C54" s="150" t="s">
        <v>11</v>
      </c>
      <c r="D54" s="148"/>
      <c r="E54" s="148"/>
      <c r="F54" s="148"/>
      <c r="G54" s="149"/>
    </row>
    <row r="55" spans="3:7" x14ac:dyDescent="0.25">
      <c r="C55" s="150" t="s">
        <v>11</v>
      </c>
      <c r="D55" s="150"/>
      <c r="E55" s="150"/>
      <c r="F55" s="150"/>
      <c r="G55" s="151"/>
    </row>
    <row r="56" spans="3:7" x14ac:dyDescent="0.25">
      <c r="C56" s="150" t="s">
        <v>11</v>
      </c>
      <c r="D56" s="148"/>
      <c r="E56" s="148"/>
      <c r="F56" s="148"/>
      <c r="G56" s="149"/>
    </row>
    <row r="57" spans="3:7" x14ac:dyDescent="0.25">
      <c r="C57" s="150" t="s">
        <v>11</v>
      </c>
      <c r="D57" s="150"/>
      <c r="E57" s="150"/>
      <c r="F57" s="150"/>
      <c r="G57" s="151"/>
    </row>
    <row r="58" spans="3:7" x14ac:dyDescent="0.25">
      <c r="C58" s="150" t="s">
        <v>11</v>
      </c>
      <c r="D58" s="148"/>
      <c r="E58" s="148"/>
      <c r="F58" s="148"/>
      <c r="G58" s="149"/>
    </row>
    <row r="59" spans="3:7" x14ac:dyDescent="0.25">
      <c r="C59" s="150" t="s">
        <v>11</v>
      </c>
      <c r="D59" s="150"/>
      <c r="E59" s="150"/>
      <c r="F59" s="150"/>
      <c r="G59" s="151"/>
    </row>
    <row r="60" spans="3:7" x14ac:dyDescent="0.25">
      <c r="C60" s="150" t="s">
        <v>11</v>
      </c>
      <c r="D60" s="148"/>
      <c r="E60" s="148"/>
      <c r="F60" s="148"/>
      <c r="G60" s="149"/>
    </row>
    <row r="61" spans="3:7" x14ac:dyDescent="0.25">
      <c r="C61" s="150" t="s">
        <v>11</v>
      </c>
      <c r="D61" s="150"/>
      <c r="E61" s="150"/>
      <c r="F61" s="150"/>
      <c r="G61" s="151"/>
    </row>
    <row r="62" spans="3:7" x14ac:dyDescent="0.25">
      <c r="C62" s="150" t="s">
        <v>11</v>
      </c>
      <c r="D62" s="148"/>
      <c r="E62" s="148"/>
      <c r="F62" s="148"/>
      <c r="G62" s="149"/>
    </row>
    <row r="63" spans="3:7" x14ac:dyDescent="0.25">
      <c r="C63" s="150" t="s">
        <v>11</v>
      </c>
      <c r="D63" s="150"/>
      <c r="E63" s="150"/>
      <c r="F63" s="150"/>
      <c r="G63" s="151"/>
    </row>
    <row r="64" spans="3:7" x14ac:dyDescent="0.25">
      <c r="C64" s="152" t="s">
        <v>195</v>
      </c>
      <c r="D64" s="153">
        <f>SUM(D34:D63)</f>
        <v>0</v>
      </c>
      <c r="E64" s="153">
        <f t="shared" ref="E64:G64" si="2">SUM(E34:E63)</f>
        <v>0</v>
      </c>
      <c r="F64" s="153">
        <f t="shared" si="2"/>
        <v>0</v>
      </c>
      <c r="G64" s="153">
        <f t="shared" si="2"/>
        <v>0</v>
      </c>
    </row>
    <row r="65" spans="3:11" x14ac:dyDescent="0.25">
      <c r="D65"/>
    </row>
    <row r="66" spans="3:11" x14ac:dyDescent="0.25">
      <c r="C66" s="126"/>
      <c r="D66"/>
      <c r="G66" s="154"/>
    </row>
    <row r="67" spans="3:11" ht="15.75" x14ac:dyDescent="0.25">
      <c r="C67" s="155" t="s">
        <v>196</v>
      </c>
      <c r="D67" s="156"/>
      <c r="E67" s="156"/>
      <c r="F67" s="157"/>
      <c r="G67" s="158" t="s">
        <v>197</v>
      </c>
      <c r="H67" s="156"/>
      <c r="I67" s="156"/>
      <c r="J67" s="156"/>
      <c r="K67" s="159" t="s">
        <v>198</v>
      </c>
    </row>
    <row r="68" spans="3:11" ht="15.75" x14ac:dyDescent="0.25">
      <c r="C68" s="282" t="s">
        <v>199</v>
      </c>
      <c r="D68" s="225"/>
      <c r="E68" s="225"/>
      <c r="F68" s="225"/>
      <c r="G68" s="225"/>
      <c r="H68" s="225"/>
      <c r="I68" s="225"/>
      <c r="J68" s="225"/>
      <c r="K68" s="226"/>
    </row>
    <row r="69" spans="3:11" ht="72.75" customHeight="1" x14ac:dyDescent="0.25">
      <c r="C69" s="41">
        <f>'Provider Compliance'!A8</f>
        <v>1</v>
      </c>
      <c r="D69" s="310" t="str">
        <f>'Provider Compliance'!B8</f>
        <v>Program attests to having P&amp;P verifying that paid claims were provided to beneficiaries and that services were medically necessary. County and Contracted programs are expected to conduct regular Program Integrity activities on a continual basis and maintain records for audit purposes.(OPOH Section B)</v>
      </c>
      <c r="E69" s="311"/>
      <c r="F69" s="311"/>
      <c r="G69" s="311"/>
      <c r="H69" s="311"/>
      <c r="I69" s="311"/>
      <c r="J69" s="312"/>
      <c r="K69" s="160" t="str">
        <f>Data!L159</f>
        <v>NA</v>
      </c>
    </row>
    <row r="70" spans="3:11" ht="106.5" customHeight="1" x14ac:dyDescent="0.25">
      <c r="C70" s="41">
        <f>'Provider Compliance'!A9</f>
        <v>2</v>
      </c>
      <c r="D70" s="310" t="str">
        <f>'Provider Compliance'!B9</f>
        <v xml:space="preserve">Program attests to having P&amp;P to conduct internal reviews of medical records on a regular basis in order to ensure that service documentation meets all County, State and Federal standards, and that all Short-Doyle Medi-Cal billing is substantiated. If the clinical documentation does not meet documentation standards as set forth in the current California State Department of Mental Health “Reasons for Recoupment” the P&amp;P indicates program responsibility and process for addressing corrections. </v>
      </c>
      <c r="E70" s="311"/>
      <c r="F70" s="311"/>
      <c r="G70" s="311"/>
      <c r="H70" s="311"/>
      <c r="I70" s="311"/>
      <c r="J70" s="312"/>
      <c r="K70" s="160" t="str">
        <f>Data!L160</f>
        <v>NA</v>
      </c>
    </row>
    <row r="71" spans="3:11" ht="41.25" customHeight="1" x14ac:dyDescent="0.25">
      <c r="C71" s="41">
        <f>'Provider Compliance'!A10</f>
        <v>3</v>
      </c>
      <c r="D71" s="310" t="str">
        <f>'Provider Compliance'!B10</f>
        <v xml:space="preserve">Program attests to having Notice of Adverse Benefit Determinations policy and procedure in place and are in compliance with requirements. </v>
      </c>
      <c r="E71" s="311"/>
      <c r="F71" s="311"/>
      <c r="G71" s="311"/>
      <c r="H71" s="311"/>
      <c r="I71" s="311"/>
      <c r="J71" s="312"/>
      <c r="K71" s="160" t="str">
        <f>Data!L161</f>
        <v>NA</v>
      </c>
    </row>
    <row r="72" spans="3:11" ht="33.75" customHeight="1" x14ac:dyDescent="0.25">
      <c r="C72" s="41">
        <f>'Provider Compliance'!A11</f>
        <v>4</v>
      </c>
      <c r="D72" s="310" t="str">
        <f>'Provider Compliance'!B11</f>
        <v xml:space="preserve"> Program attests to having an internal process to maintain a staff signature log that is current and up to date. </v>
      </c>
      <c r="E72" s="311"/>
      <c r="F72" s="311"/>
      <c r="G72" s="311"/>
      <c r="H72" s="311"/>
      <c r="I72" s="311"/>
      <c r="J72" s="312"/>
      <c r="K72" s="160" t="str">
        <f>Data!L162</f>
        <v>NA</v>
      </c>
    </row>
    <row r="73" spans="3:11" ht="51.75" customHeight="1" x14ac:dyDescent="0.25">
      <c r="C73" s="41">
        <f>'Provider Compliance'!A12</f>
        <v>5</v>
      </c>
      <c r="D73" s="310" t="str">
        <f>'Provider Compliance'!B12</f>
        <v xml:space="preserve">Program attest to having a P&amp;P for the provision of telehealth or telephone services which includes documented consent (written or verbal) specific to the provision of telehealth services prior to initial delivery of services.   </v>
      </c>
      <c r="E73" s="311"/>
      <c r="F73" s="311"/>
      <c r="G73" s="311"/>
      <c r="H73" s="311"/>
      <c r="I73" s="311"/>
      <c r="J73" s="312"/>
      <c r="K73" s="160" t="str">
        <f>Data!L163</f>
        <v>NA</v>
      </c>
    </row>
    <row r="74" spans="3:11" ht="50.25" customHeight="1" x14ac:dyDescent="0.25">
      <c r="C74" s="41">
        <f>'Provider Compliance'!A13</f>
        <v>6</v>
      </c>
      <c r="D74" s="310" t="str">
        <f>'Provider Compliance'!B13</f>
        <v xml:space="preserve">Program attests that for clients whose primary language is something other than English, they provide informing materials and/or services to client in primary language.  </v>
      </c>
      <c r="E74" s="311"/>
      <c r="F74" s="311"/>
      <c r="G74" s="311"/>
      <c r="H74" s="311"/>
      <c r="I74" s="311"/>
      <c r="J74" s="312"/>
      <c r="K74" s="160" t="str">
        <f>Data!L164</f>
        <v>NA</v>
      </c>
    </row>
    <row r="75" spans="3:11" ht="63" customHeight="1" x14ac:dyDescent="0.25">
      <c r="C75" s="41">
        <f>'Provider Compliance'!A14</f>
        <v>7</v>
      </c>
      <c r="D75" s="310" t="str">
        <f>'Provider Compliance'!B14</f>
        <v xml:space="preserve">Program attests to having an internal process that outcome measures are completed as required within timelines?  (For CYF/TAY: Child and Adolescent Needs and Strengths (CANS) and Pediatric Symptoms Checklist 35 (PSC-35), for AOA: RMQ, IMR, MORS, LOCUS) </v>
      </c>
      <c r="E75" s="311"/>
      <c r="F75" s="311"/>
      <c r="G75" s="311"/>
      <c r="H75" s="311"/>
      <c r="I75" s="311"/>
      <c r="J75" s="312"/>
      <c r="K75" s="160" t="str">
        <f>Data!L165</f>
        <v>NA</v>
      </c>
    </row>
    <row r="76" spans="3:11" ht="51" customHeight="1" x14ac:dyDescent="0.25">
      <c r="C76" s="41">
        <f>'Provider Compliance'!A15</f>
        <v>8</v>
      </c>
      <c r="D76" s="310" t="str">
        <f>'Provider Compliance'!B15</f>
        <v xml:space="preserve">Program attests to having an internal A/OA Quarterly Utilization Review Committee (URC) process that is  documented and records maintained, providing a quarterly review of  a minimum of 5 clients (AOA programs only) </v>
      </c>
      <c r="E76" s="311"/>
      <c r="F76" s="311"/>
      <c r="G76" s="311"/>
      <c r="H76" s="311"/>
      <c r="I76" s="311"/>
      <c r="J76" s="312"/>
      <c r="K76" s="160" t="str">
        <f>Data!L166</f>
        <v>NA</v>
      </c>
    </row>
    <row r="77" spans="3:11" ht="51" customHeight="1" x14ac:dyDescent="0.25">
      <c r="C77" s="41">
        <f>'Provider Compliance'!A16</f>
        <v>9</v>
      </c>
      <c r="D77" s="310" t="str">
        <f>'Provider Compliance'!B16</f>
        <v>Program attests to having an internal process to ensure that UM/UR due date and documentation requirements (UM/UR Auth forms) are completed as required. (CYF programs only).</v>
      </c>
      <c r="E77" s="311"/>
      <c r="F77" s="311"/>
      <c r="G77" s="311"/>
      <c r="H77" s="311"/>
      <c r="I77" s="311"/>
      <c r="J77" s="312"/>
      <c r="K77" s="160" t="str">
        <f>Data!L167</f>
        <v>NA</v>
      </c>
    </row>
    <row r="78" spans="3:11" ht="82.5" customHeight="1" x14ac:dyDescent="0.25">
      <c r="C78" s="41">
        <f>'Provider Compliance'!A17</f>
        <v>10</v>
      </c>
      <c r="D78" s="310" t="str">
        <f>'Provider Compliance'!B17</f>
        <v>Program attests to having an internal process to ensure that the Coordination with Primary Care Physicians and Behavioral Health Form is completed within 30 days of assignment and evidences coordination with (fax cover sheet, progress note, etc.), or documented reason why not completed. (Form and evidence is scanned into EHR)</v>
      </c>
      <c r="E78" s="311"/>
      <c r="F78" s="311"/>
      <c r="G78" s="311"/>
      <c r="H78" s="311"/>
      <c r="I78" s="311"/>
      <c r="J78" s="312"/>
      <c r="K78" s="160" t="str">
        <f>Data!L168</f>
        <v>NA</v>
      </c>
    </row>
    <row r="79" spans="3:11" ht="53.25" customHeight="1" x14ac:dyDescent="0.25">
      <c r="C79" s="41">
        <f>'Provider Compliance'!A18</f>
        <v>11</v>
      </c>
      <c r="D79" s="310" t="str">
        <f>'Provider Compliance'!B18</f>
        <v>Program attests that the Youth Transition Self Evaluation (YTSE) form has been completed for CYF and TAY clients within one month of 16th birthday and at ages 17, 17 ½, 18 and annually thereafter until discharged.  (Form is scanned into EHR)</v>
      </c>
      <c r="E79" s="311"/>
      <c r="F79" s="311"/>
      <c r="G79" s="311"/>
      <c r="H79" s="311"/>
      <c r="I79" s="311"/>
      <c r="J79" s="312"/>
      <c r="K79" s="160" t="str">
        <f>Data!L169</f>
        <v>NA</v>
      </c>
    </row>
    <row r="80" spans="3:11" ht="36" customHeight="1" x14ac:dyDescent="0.25">
      <c r="C80" s="41">
        <f>'Provider Compliance'!A19</f>
        <v>12</v>
      </c>
      <c r="D80" s="310" t="str">
        <f>'Provider Compliance'!B19</f>
        <v>Program attests to having an internal process in place to address gaps in service delivery including re-engagement attempts and potential client discharge.</v>
      </c>
      <c r="E80" s="311"/>
      <c r="F80" s="311"/>
      <c r="G80" s="311"/>
      <c r="H80" s="311"/>
      <c r="I80" s="311"/>
      <c r="J80" s="312"/>
      <c r="K80" s="160" t="str">
        <f>Data!L170</f>
        <v>NA</v>
      </c>
    </row>
    <row r="81" spans="3:11" ht="49.5" customHeight="1" x14ac:dyDescent="0.25">
      <c r="C81" s="41">
        <f>'Provider Compliance'!A20</f>
        <v>13</v>
      </c>
      <c r="D81" s="310" t="str">
        <f>'Provider Compliance'!B20</f>
        <v>Program attests to having an internal process in place when completing the Transition of Care Tool for referral for MCP services to ensure linkage completed for "closed loop".</v>
      </c>
      <c r="E81" s="311"/>
      <c r="F81" s="311"/>
      <c r="G81" s="311"/>
      <c r="H81" s="311"/>
      <c r="I81" s="311"/>
      <c r="J81" s="312"/>
      <c r="K81" s="160" t="str">
        <f>Data!L171</f>
        <v>NA</v>
      </c>
    </row>
    <row r="82" spans="3:11" ht="46.5" customHeight="1" x14ac:dyDescent="0.25">
      <c r="C82" s="41">
        <f>'Provider Compliance'!A21</f>
        <v>14</v>
      </c>
      <c r="D82" s="310" t="str">
        <f>'Provider Compliance'!B21</f>
        <v>Progress Report to Child Family Wellbeing Services form is completed and updated within appropriate timelines and form indicates that CANS were shared with CFWB, or reason documented why not. (CYF only)</v>
      </c>
      <c r="E82" s="311"/>
      <c r="F82" s="311"/>
      <c r="G82" s="311"/>
      <c r="H82" s="311"/>
      <c r="I82" s="311"/>
      <c r="J82" s="312"/>
      <c r="K82" s="160" t="str">
        <f>Data!L172</f>
        <v>NA</v>
      </c>
    </row>
    <row r="83" spans="3:11" ht="36" customHeight="1" x14ac:dyDescent="0.25">
      <c r="C83" s="41">
        <f>'Provider Compliance'!A22</f>
        <v>15</v>
      </c>
      <c r="D83" s="310" t="str">
        <f>'Provider Compliance'!B22</f>
        <v xml:space="preserve">Program attests that if a client is eligible for IHBS an authorization for IHBS has been established? (CYF programs only) </v>
      </c>
      <c r="E83" s="311"/>
      <c r="F83" s="311"/>
      <c r="G83" s="311"/>
      <c r="H83" s="311"/>
      <c r="I83" s="311"/>
      <c r="J83" s="312"/>
      <c r="K83" s="160" t="str">
        <f>Data!L173</f>
        <v>NA</v>
      </c>
    </row>
    <row r="84" spans="3:11" ht="195.75" customHeight="1" x14ac:dyDescent="0.25">
      <c r="C84" s="41">
        <f>'Provider Compliance'!A23</f>
        <v>16</v>
      </c>
      <c r="D84" s="310" t="str">
        <f>'Provider Compliance'!B23</f>
        <v>Program attests that they are in compliance with applicable Federal and State laws (including but not limited to 45 CFR, Americans with Disabilities Act, Patient Protection and Affordable Care Act, Medicaid/CHIP Final Rule) by providing the following information and materials to clients as part of the intake process (and/or annually, if required) and documenting within the client record: 
• Guide to Medi-Cal Healthcare Services brochure
• Advance Directive 
• Voter Registration 
• Language/Interpretation services and availability
• Grievance/Appeal process and brochure
• MHP Notice of Privacy Practices
• Provider List</v>
      </c>
      <c r="E84" s="311"/>
      <c r="F84" s="311"/>
      <c r="G84" s="311"/>
      <c r="H84" s="311"/>
      <c r="I84" s="311"/>
      <c r="J84" s="312"/>
      <c r="K84" s="160" t="str">
        <f>Data!L174</f>
        <v>NA</v>
      </c>
    </row>
    <row r="85" spans="3:11" ht="15" customHeight="1" x14ac:dyDescent="0.25">
      <c r="C85" s="283" t="s">
        <v>200</v>
      </c>
      <c r="D85" s="222"/>
      <c r="E85" s="223"/>
      <c r="F85" s="223"/>
      <c r="G85" s="223"/>
      <c r="H85" s="223"/>
      <c r="I85" s="223"/>
      <c r="J85" s="224"/>
      <c r="K85" s="161"/>
    </row>
    <row r="86" spans="3:11" ht="36" customHeight="1" x14ac:dyDescent="0.25">
      <c r="C86" s="41" t="str">
        <f>'Progress Note Review'!B9</f>
        <v>PN 1</v>
      </c>
      <c r="D86" s="310" t="str">
        <f>'Progress Note Review'!C9</f>
        <v>Is there any evidence of fraud, waste, or abuse? If yes, identify the claims in the Services Addendum Table*.</v>
      </c>
      <c r="E86" s="311"/>
      <c r="F86" s="311"/>
      <c r="G86" s="311"/>
      <c r="H86" s="311"/>
      <c r="I86" s="311"/>
      <c r="J86" s="312"/>
      <c r="K86" s="160" t="str">
        <f>Data!AP10</f>
        <v>NA</v>
      </c>
    </row>
    <row r="87" spans="3:11" ht="60" customHeight="1" x14ac:dyDescent="0.25">
      <c r="C87" s="41" t="str">
        <f>'Progress Note Review'!B10</f>
        <v>PN 2</v>
      </c>
      <c r="D87" s="310" t="str">
        <f>'Progress Note Review'!C10</f>
        <v xml:space="preserve">Is there documentation of a valid allowable service for every claim billed within the review period? (ie: no-show/cancelled appointment, no progress note, missing daily note if required). If no, identify the claims in the Services Addendum Table*.
CCR, title 9, section 1840.112(b)(3); BHIN 22-019; MHP Contract, Exhibit E, Attachment 1); CCR, title 22, section 51458.1(a)(3)(7). </v>
      </c>
      <c r="E87" s="311"/>
      <c r="F87" s="311"/>
      <c r="G87" s="311"/>
      <c r="H87" s="311"/>
      <c r="I87" s="311"/>
      <c r="J87" s="312"/>
      <c r="K87" s="160" t="str">
        <f>Data!AP11</f>
        <v>NA</v>
      </c>
    </row>
    <row r="88" spans="3:11" ht="126.75" customHeight="1" x14ac:dyDescent="0.25">
      <c r="C88" s="41" t="str">
        <f>'Progress Note Review'!B11</f>
        <v>PN 3</v>
      </c>
      <c r="D88" s="310" t="str">
        <f>'Progress Note Review'!C11</f>
        <v>For all progress notes, did the service that was claimed (procedure code) match the service documented in the progress note? If no, identify the claims in the Services Addendum*.
**Results in recoupment only when there is an overbilling** CCR title 9, sections 1840.316 - 1840.322, and 1810.440(c), MHP Contract; CCR, title 9, section 1840.112(b)(3); CCR, title 22, section 51458.1(a)(3).</v>
      </c>
      <c r="E88" s="311"/>
      <c r="F88" s="311"/>
      <c r="G88" s="311"/>
      <c r="H88" s="311"/>
      <c r="I88" s="311"/>
      <c r="J88" s="312"/>
      <c r="K88" s="160" t="str">
        <f>Data!AP12</f>
        <v>NA</v>
      </c>
    </row>
    <row r="89" spans="3:11" ht="48" customHeight="1" x14ac:dyDescent="0.25">
      <c r="C89" s="41" t="str">
        <f>'Progress Note Review'!B12</f>
        <v>PN 4</v>
      </c>
      <c r="D89" s="310" t="str">
        <f>'Progress Note Review'!C12</f>
        <v>Do all progress notes include required elements (date of service, service type, person contacted, location of service, contact type, evidence based practice (EBP), appointment type)?</v>
      </c>
      <c r="E89" s="311"/>
      <c r="F89" s="311"/>
      <c r="G89" s="311"/>
      <c r="H89" s="311"/>
      <c r="I89" s="311"/>
      <c r="J89" s="312"/>
      <c r="K89" s="160" t="str">
        <f>Data!AP13</f>
        <v>NA</v>
      </c>
    </row>
    <row r="90" spans="3:11" ht="75" customHeight="1" x14ac:dyDescent="0.25">
      <c r="C90" s="41" t="str">
        <f>'Progress Note Review'!B13</f>
        <v>PN 5</v>
      </c>
      <c r="D90" s="310" t="str">
        <f>'Progress Note Review'!C13</f>
        <v xml:space="preserve">All services provided involving more than one server, documentation evidences the clinically compelling or  medically necessary reason for more than one server and the unique clinical therapeutic intervention of each server. (Applies to group and individual services). 
CCR, title 9, section 1840.316(b)(2); Medi-Cal Billing Manual, Chapter 7, section 7.5.5; CCR, title 22, section 51458.1(a)(3). </v>
      </c>
      <c r="E90" s="311"/>
      <c r="F90" s="311"/>
      <c r="G90" s="311"/>
      <c r="H90" s="311"/>
      <c r="I90" s="311"/>
      <c r="J90" s="312"/>
      <c r="K90" s="160" t="str">
        <f>Data!AP14</f>
        <v>NA</v>
      </c>
    </row>
    <row r="91" spans="3:11" ht="79.5" customHeight="1" x14ac:dyDescent="0.25">
      <c r="C91" s="41" t="str">
        <f>'Progress Note Review'!B14</f>
        <v>PN 6</v>
      </c>
      <c r="D91" s="310" t="str">
        <f>'Progress Note Review'!C14</f>
        <v>Are all documented services within the scope of practice of the provider? If no, identify the claims in the Services Addendum*.
CCR, title 9, section 1840.314(d); BHIN 22-019</v>
      </c>
      <c r="E91" s="311"/>
      <c r="F91" s="311"/>
      <c r="G91" s="311"/>
      <c r="H91" s="311"/>
      <c r="I91" s="311"/>
      <c r="J91" s="312"/>
      <c r="K91" s="160" t="str">
        <f>Data!AP15</f>
        <v>NA</v>
      </c>
    </row>
    <row r="92" spans="3:11" ht="338.25" customHeight="1" x14ac:dyDescent="0.25">
      <c r="C92" s="41" t="str">
        <f>'Progress Note Review'!B15</f>
        <v>PN 7</v>
      </c>
      <c r="D92" s="310" t="str">
        <f>'Progress Note Review'!C15</f>
        <v>Were all services billable according to Title 9; with no services claimed that were solely academic, vocational, recreation, socialization, transportation, clerical or payee related, no claiming time for no-shows, nonbillable activities or during lockout settings (e.g., psych hospitalization, Institution for Mental Disease (IMD) juvenile hall*, jail)? If no, identify the claims in the Services Addendum.
CCR, title 9, sections 1810.247, 1810.345(a), 1810.355(a)(2), 1830.205(b)(3), 1840.312(a-f) CCR, title 22, section 51458.1(a)(7). 
Note: For dependent minors in juvenile detention, Medi-Cal services can be provided prior to disposition, if there is a plan to make the minor’s stay temporary (CCR, title 22, section 50273(c)(5)) and after adjudication for release into community (CCR, title 22, section 50273(c)(1)). 
CCR, title 9, chapter 11, section 1840.312(g-h); CCR, title 9, chapter 11, sections 1840.3601840.374; Code of Federal Regulations (CFR), title 42, part 435, sections 435.1008 435.1009; CFR, title 42, section 440.168; CCR, title 22, section 50273(a)(1-9); CCR, title 22, section 51458.1(a)(8); United States Code (USC), title 42, chapter 7, section 1396d, Code of Federal Regulations, title 42, sections 435.1009 – 435.1010; CCR, title 22, section 50273(a)(5-8), (c)(1, 5); title 22, section 51458.1(a)(8).</v>
      </c>
      <c r="E92" s="311"/>
      <c r="F92" s="311"/>
      <c r="G92" s="311"/>
      <c r="H92" s="311"/>
      <c r="I92" s="311"/>
      <c r="J92" s="312"/>
      <c r="K92" s="160" t="str">
        <f>Data!AP16</f>
        <v>NA</v>
      </c>
    </row>
    <row r="93" spans="3:11" ht="92.25" customHeight="1" x14ac:dyDescent="0.25">
      <c r="C93" s="41" t="str">
        <f>'Progress Note Review'!B16</f>
        <v>PN 8</v>
      </c>
      <c r="D93" s="310" t="str">
        <f>'Progress Note Review'!C16</f>
        <v>Were progress notes finalized within 3 business days (with the exception of progress notes for crisis services, which shall be completed within 24 hours)?
*this will be marked out of compliance if majority of PNs during review period are F/A &gt;3 days (per server)</v>
      </c>
      <c r="E93" s="311"/>
      <c r="F93" s="311"/>
      <c r="G93" s="311"/>
      <c r="H93" s="311"/>
      <c r="I93" s="311"/>
      <c r="J93" s="312"/>
      <c r="K93" s="160" t="str">
        <f>Data!AP17</f>
        <v>NA</v>
      </c>
    </row>
    <row r="94" spans="3:11" ht="48" customHeight="1" x14ac:dyDescent="0.25">
      <c r="C94" s="41" t="str">
        <f>'Progress Note Review'!B17</f>
        <v>PN 9</v>
      </c>
      <c r="D94" s="310" t="str">
        <f>'Progress Note Review'!C17</f>
        <v xml:space="preserve">Do all progress notes for services provided by clinical trainees contain the appropriate co-signature by a licensed supervisors? </v>
      </c>
      <c r="E94" s="311"/>
      <c r="F94" s="311"/>
      <c r="G94" s="311"/>
      <c r="H94" s="311"/>
      <c r="I94" s="311"/>
      <c r="J94" s="312"/>
      <c r="K94" s="160" t="str">
        <f>Data!AP18</f>
        <v>NA</v>
      </c>
    </row>
    <row r="95" spans="3:11" ht="81.75" customHeight="1" x14ac:dyDescent="0.25">
      <c r="C95" s="41" t="str">
        <f>'Progress Note Review'!B18</f>
        <v>PN 10</v>
      </c>
      <c r="D95" s="310" t="str">
        <f>'Progress Note Review'!C18</f>
        <v>Are all progress notes signed (or the electronic equivalent) by the person providing the service? If no, identify the claims in the Services Addendum.
MHP Contract; BHIN 23-068</v>
      </c>
      <c r="E95" s="311"/>
      <c r="F95" s="311"/>
      <c r="G95" s="311"/>
      <c r="H95" s="311"/>
      <c r="I95" s="311"/>
      <c r="J95" s="312"/>
      <c r="K95" s="160" t="str">
        <f>Data!AP19</f>
        <v>NA</v>
      </c>
    </row>
    <row r="96" spans="3:11" ht="42" customHeight="1" x14ac:dyDescent="0.25">
      <c r="C96" s="41" t="str">
        <f>'Progress Note Review'!B19</f>
        <v>PN 11</v>
      </c>
      <c r="D96" s="310" t="str">
        <f>'Progress Note Review'!C19</f>
        <v xml:space="preserve">Do the majority of progress notes include a sufficient description of interventions and client responses that address the beneficiary's behavioral health needs?  </v>
      </c>
      <c r="E96" s="311"/>
      <c r="F96" s="311"/>
      <c r="G96" s="311"/>
      <c r="H96" s="311"/>
      <c r="I96" s="311"/>
      <c r="J96" s="312"/>
      <c r="K96" s="160" t="str">
        <f>Data!AP20</f>
        <v>NA</v>
      </c>
    </row>
    <row r="97" spans="3:11" ht="48.75" customHeight="1" x14ac:dyDescent="0.25">
      <c r="C97" s="41" t="str">
        <f>'Progress Note Review'!B20</f>
        <v>PN 12</v>
      </c>
      <c r="D97" s="310" t="str">
        <f>'Progress Note Review'!C20</f>
        <v>Do the majority of progress notes include next steps to be taken by the beneficiary and/or provider and ongoing care planning that address beneficiary's behavioral health needs?</v>
      </c>
      <c r="E97" s="311"/>
      <c r="F97" s="311"/>
      <c r="G97" s="311"/>
      <c r="H97" s="311"/>
      <c r="I97" s="311"/>
      <c r="J97" s="312"/>
      <c r="K97" s="160" t="str">
        <f>Data!AP21</f>
        <v>NA</v>
      </c>
    </row>
    <row r="98" spans="3:11" ht="32.25" customHeight="1" x14ac:dyDescent="0.25">
      <c r="C98" s="41" t="str">
        <f>'Progress Note Review'!B21</f>
        <v>PN 13</v>
      </c>
      <c r="D98" s="310" t="str">
        <f>'Progress Note Review'!C21</f>
        <v xml:space="preserve">Medical staff is entering client medications and medical conditions into the Electronic Health Record.  </v>
      </c>
      <c r="E98" s="311"/>
      <c r="F98" s="311"/>
      <c r="G98" s="311"/>
      <c r="H98" s="311"/>
      <c r="I98" s="311"/>
      <c r="J98" s="312"/>
      <c r="K98" s="160" t="str">
        <f>Data!AP22</f>
        <v>NA</v>
      </c>
    </row>
    <row r="99" spans="3:11" ht="47.25" customHeight="1" x14ac:dyDescent="0.25">
      <c r="C99" s="41" t="str">
        <f>'Progress Note Review'!B22</f>
        <v>PN 14</v>
      </c>
      <c r="D99" s="310" t="str">
        <f>'Progress Note Review'!C22</f>
        <v>Informed consent for psychotropic medication(s) is documented within MD notes when a medication is added or changed. If applicable, JV220 is present for CYF clients receiving medication.</v>
      </c>
      <c r="E99" s="311"/>
      <c r="F99" s="311"/>
      <c r="G99" s="311"/>
      <c r="H99" s="311"/>
      <c r="I99" s="311"/>
      <c r="J99" s="312"/>
      <c r="K99" s="160" t="str">
        <f>Data!AP23</f>
        <v>NA</v>
      </c>
    </row>
    <row r="100" spans="3:11" ht="51.75" customHeight="1" x14ac:dyDescent="0.25">
      <c r="C100" s="41" t="str">
        <f>'Progress Note Review'!B23</f>
        <v>PN 15</v>
      </c>
      <c r="D100" s="310" t="str">
        <f>'Progress Note Review'!C23</f>
        <v xml:space="preserve">Is the problem list being updated any time there is a relevant change to the beneficiary's condition and reflects the current client needs, including identified diagnoses, social determinants of health and/or z-codes?  </v>
      </c>
      <c r="E100" s="311"/>
      <c r="F100" s="311"/>
      <c r="G100" s="311"/>
      <c r="H100" s="311"/>
      <c r="I100" s="311"/>
      <c r="J100" s="312"/>
      <c r="K100" s="160" t="str">
        <f>Data!AP24</f>
        <v>NA</v>
      </c>
    </row>
    <row r="101" spans="3:11" ht="15.75" customHeight="1" x14ac:dyDescent="0.25">
      <c r="C101" s="284" t="s">
        <v>201</v>
      </c>
      <c r="D101" s="213"/>
      <c r="E101" s="214"/>
      <c r="F101" s="214"/>
      <c r="G101" s="214"/>
      <c r="H101" s="214"/>
      <c r="I101" s="214"/>
      <c r="J101" s="215"/>
      <c r="K101" s="162"/>
    </row>
    <row r="102" spans="3:11" ht="53.25" customHeight="1" x14ac:dyDescent="0.25">
      <c r="C102" s="41" t="str">
        <f>Assessments!C9</f>
        <v>A1</v>
      </c>
      <c r="D102" s="343" t="str">
        <f>Assessments!D9</f>
        <v>During the covered review period, the current Behavioral Health Assessment (BHA) was completed within appropriate timelines. This includes signature(s) of the service provider working within scope of practice, and date of signature.</v>
      </c>
      <c r="E102" s="311"/>
      <c r="F102" s="311"/>
      <c r="G102" s="311"/>
      <c r="H102" s="311"/>
      <c r="I102" s="311"/>
      <c r="J102" s="312"/>
      <c r="K102" s="160" t="str">
        <f>Data!T119</f>
        <v>NA</v>
      </c>
    </row>
    <row r="103" spans="3:11" ht="36.75" customHeight="1" x14ac:dyDescent="0.25">
      <c r="C103" s="41" t="str">
        <f>Assessments!C10</f>
        <v>A2</v>
      </c>
      <c r="D103" s="343" t="str">
        <f>Assessments!D10</f>
        <v xml:space="preserve">Does BHA covering the review period include documentation evidencing all required 7 Domains per BHIN 23-068. </v>
      </c>
      <c r="E103" s="311"/>
      <c r="F103" s="311"/>
      <c r="G103" s="311"/>
      <c r="H103" s="311"/>
      <c r="I103" s="311"/>
      <c r="J103" s="312"/>
      <c r="K103" s="160" t="str">
        <f>Data!T120</f>
        <v>NA</v>
      </c>
    </row>
    <row r="104" spans="3:11" ht="51" customHeight="1" x14ac:dyDescent="0.25">
      <c r="C104" s="41" t="str">
        <f>Assessments!C11</f>
        <v>A3</v>
      </c>
      <c r="D104" s="343" t="str">
        <f>Assessments!D11</f>
        <v>MSE: Is there a Mental Status Exam completed along with current Mental Health Assessment which has been completed in full, within scope of practice, by a licensed/waivered/registered clinician.</v>
      </c>
      <c r="E104" s="311"/>
      <c r="F104" s="311"/>
      <c r="G104" s="311"/>
      <c r="H104" s="311"/>
      <c r="I104" s="311"/>
      <c r="J104" s="312"/>
      <c r="K104" s="160" t="str">
        <f>Data!T121</f>
        <v>NA</v>
      </c>
    </row>
    <row r="105" spans="3:11" ht="65.25" customHeight="1" x14ac:dyDescent="0.25">
      <c r="C105" s="41" t="str">
        <f>Assessments!C12</f>
        <v>A4</v>
      </c>
      <c r="D105" s="343" t="str">
        <f>Assessments!D12</f>
        <v xml:space="preserve">Are all applicable diagnoses (ICD-10 and/or MH Z-codes), including any substance use disorders, present and consistent with the information noted in the assessment? *Diagnostic impression and included diagnoses must be completed within scope of practice by a licensed/waivered/registered clinician. </v>
      </c>
      <c r="E105" s="311"/>
      <c r="F105" s="311"/>
      <c r="G105" s="311"/>
      <c r="H105" s="311"/>
      <c r="I105" s="311"/>
      <c r="J105" s="312"/>
      <c r="K105" s="160" t="str">
        <f>Data!T122</f>
        <v>NA</v>
      </c>
    </row>
    <row r="106" spans="3:11" ht="87" customHeight="1" x14ac:dyDescent="0.25">
      <c r="C106" s="41" t="str">
        <f>Assessments!C13</f>
        <v>A5</v>
      </c>
      <c r="D106" s="343" t="str">
        <f>Assessments!D13</f>
        <v xml:space="preserve">For services that require a formal client plan, the client plan is completed and final approved within required timeline for service type/service line or at minimum annually. 
BHIN 23-068 </v>
      </c>
      <c r="E106" s="311"/>
      <c r="F106" s="311"/>
      <c r="G106" s="311"/>
      <c r="H106" s="311"/>
      <c r="I106" s="311"/>
      <c r="J106" s="312"/>
      <c r="K106" s="160" t="str">
        <f>Data!T123</f>
        <v>NA</v>
      </c>
    </row>
    <row r="107" spans="3:11" ht="15" customHeight="1" x14ac:dyDescent="0.25">
      <c r="C107" s="284" t="s">
        <v>202</v>
      </c>
      <c r="D107" s="213"/>
      <c r="E107" s="214"/>
      <c r="F107" s="214"/>
      <c r="G107" s="214"/>
      <c r="H107" s="214"/>
      <c r="I107" s="214"/>
      <c r="J107" s="215"/>
      <c r="K107" s="162"/>
    </row>
    <row r="108" spans="3:11" ht="35.25" customHeight="1" x14ac:dyDescent="0.25">
      <c r="C108" s="41" t="str">
        <f>'Quality of Care'!C9</f>
        <v>QC1</v>
      </c>
      <c r="D108" s="344" t="str">
        <f>'Quality of Care'!D9</f>
        <v>For clients with identified risk for safety issues, does documentation in the medical record evidence assessment and clinical monitoring appropriate to level of risk?</v>
      </c>
      <c r="E108" s="311"/>
      <c r="F108" s="311"/>
      <c r="G108" s="311"/>
      <c r="H108" s="311"/>
      <c r="I108" s="311"/>
      <c r="J108" s="312"/>
      <c r="K108" s="160" t="str">
        <f>Data!AC119</f>
        <v>NA</v>
      </c>
    </row>
    <row r="109" spans="3:11" ht="52.5" customHeight="1" x14ac:dyDescent="0.25">
      <c r="C109" s="41" t="str">
        <f>'Quality of Care'!C10</f>
        <v>QC2</v>
      </c>
      <c r="D109" s="344" t="str">
        <f>'Quality of Care'!D10</f>
        <v>For clients diagnosed with a co-occurring substance use disorder, does documentation in the medical record evidence specific integrated mental health treatment approaches and/or referrals, when appropriate?</v>
      </c>
      <c r="E109" s="311"/>
      <c r="F109" s="311"/>
      <c r="G109" s="311"/>
      <c r="H109" s="311"/>
      <c r="I109" s="311"/>
      <c r="J109" s="312"/>
      <c r="K109" s="160" t="str">
        <f>Data!AC120</f>
        <v>NA</v>
      </c>
    </row>
    <row r="110" spans="3:11" ht="65.25" customHeight="1" x14ac:dyDescent="0.25">
      <c r="C110" s="41" t="str">
        <f>'Quality of Care'!C11</f>
        <v>QC3</v>
      </c>
      <c r="D110" s="344" t="str">
        <f>'Quality of Care'!D11</f>
        <v>For clients with physical health needs related to their mental health treatment, is there documentation in the medical record that physical health care is integrated into treatment through education, resources, referrals, symptom management and/or care coordination with physical healthcare providers?</v>
      </c>
      <c r="E110" s="311"/>
      <c r="F110" s="311"/>
      <c r="G110" s="311"/>
      <c r="H110" s="311"/>
      <c r="I110" s="311"/>
      <c r="J110" s="312"/>
      <c r="K110" s="160" t="str">
        <f>Data!AC121</f>
        <v>NA</v>
      </c>
    </row>
    <row r="111" spans="3:11" ht="67.5" customHeight="1" x14ac:dyDescent="0.25">
      <c r="C111" s="41" t="str">
        <f>'Quality of Care'!C12</f>
        <v>QC4</v>
      </c>
      <c r="D111" s="344" t="str">
        <f>'Quality of Care'!D12</f>
        <v>Do the medical records include evidence of care coordination across providers, agencies, county systems (e.g. child and family wellbeing(CFWB) and Behavioral Health (BH)), significant support person(s) and/or between delivery systems (Managed Care Plan (MCP) and Mental Health Plan (MHP))?</v>
      </c>
      <c r="E111" s="311"/>
      <c r="F111" s="311"/>
      <c r="G111" s="311"/>
      <c r="H111" s="311"/>
      <c r="I111" s="311"/>
      <c r="J111" s="312"/>
      <c r="K111" s="160" t="str">
        <f>Data!AC122</f>
        <v>NA</v>
      </c>
    </row>
    <row r="112" spans="3:11" ht="113.25" customHeight="1" x14ac:dyDescent="0.25">
      <c r="C112" s="41" t="str">
        <f>'Quality of Care'!C13</f>
        <v>QC5</v>
      </c>
      <c r="D112" s="344" t="str">
        <f>'Quality of Care'!D13</f>
        <v>If receiving ICC, TFC and/or IHBS services do the client records contain documentation that a Child and Family Team (CFT) meeting have occurred every 90 days?
**If CFT meeting timelines are not met, does chart include documentation of reasons for postponement and efforts to reschedule CFT meetings? (CYF only)</v>
      </c>
      <c r="E112" s="311"/>
      <c r="F112" s="311"/>
      <c r="G112" s="311"/>
      <c r="H112" s="311"/>
      <c r="I112" s="311"/>
      <c r="J112" s="312"/>
      <c r="K112" s="160" t="str">
        <f>Data!AC123</f>
        <v>NA</v>
      </c>
    </row>
    <row r="113" spans="3:11" ht="15" customHeight="1" x14ac:dyDescent="0.25">
      <c r="C113" s="284" t="s">
        <v>128</v>
      </c>
      <c r="D113" s="213"/>
      <c r="E113" s="214"/>
      <c r="F113" s="214"/>
      <c r="G113" s="214"/>
      <c r="H113" s="214"/>
      <c r="I113" s="214"/>
      <c r="J113" s="215"/>
      <c r="K113" s="162"/>
    </row>
    <row r="114" spans="3:11" ht="54.75" customHeight="1" x14ac:dyDescent="0.25">
      <c r="C114" s="35">
        <f>STRTP!A10</f>
        <v>1</v>
      </c>
      <c r="D114" s="343" t="str">
        <f>STRTP!B10</f>
        <v xml:space="preserve">Admission Statements are completed, signed and final approved within 5 calendar days of admission (date of admission counts as day one) by Head of Service or Acting Head of Service. (Section 9, a) </v>
      </c>
      <c r="E114" s="311"/>
      <c r="F114" s="311"/>
      <c r="G114" s="311"/>
      <c r="H114" s="311"/>
      <c r="I114" s="311"/>
      <c r="J114" s="312"/>
      <c r="K114" s="160" t="str">
        <f>Data!U77</f>
        <v>NA</v>
      </c>
    </row>
    <row r="115" spans="3:11" ht="107.25" customHeight="1" x14ac:dyDescent="0.25">
      <c r="C115" s="35">
        <f>STRTP!A11</f>
        <v>2</v>
      </c>
      <c r="D115" s="343" t="str">
        <f>STRTP!B11</f>
        <v>Initial Client Plans were completed and final approved within 10 days of program assignment (date of assignment counts as day one) and contain all required signatures (by a Licensed Mental Health Clinician, Head of Service, or waivered/registered professional, or reason documented why not signed or final approved. (Section 10, a)  
*Plans of care can be documented in PN and will push through all notes, a standalone plan is not required to meet compliance. Updates can be confirmed by updating this section.</v>
      </c>
      <c r="E115" s="311"/>
      <c r="F115" s="311"/>
      <c r="G115" s="311"/>
      <c r="H115" s="311"/>
      <c r="I115" s="311"/>
      <c r="J115" s="312"/>
      <c r="K115" s="160" t="str">
        <f>Data!U78</f>
        <v>NA</v>
      </c>
    </row>
    <row r="116" spans="3:11" ht="63.75" customHeight="1" x14ac:dyDescent="0.25">
      <c r="C116" s="35">
        <f>STRTP!A12</f>
        <v>3</v>
      </c>
      <c r="D116" s="343" t="str">
        <f>STRTP!B12</f>
        <v xml:space="preserve">The client plans have been reviewed or revised by a member of the mental health program staff at minimum every 30 calendar days (Indicated by revise/review function on Client Plan or never billable note). (Section 10, a, #6) </v>
      </c>
      <c r="E116" s="311"/>
      <c r="F116" s="311"/>
      <c r="G116" s="311"/>
      <c r="H116" s="311"/>
      <c r="I116" s="311"/>
      <c r="J116" s="312"/>
      <c r="K116" s="160" t="str">
        <f>Data!U79</f>
        <v>NA</v>
      </c>
    </row>
    <row r="117" spans="3:11" ht="42.75" customHeight="1" x14ac:dyDescent="0.25">
      <c r="C117" s="35">
        <f>STRTP!A13</f>
        <v>4</v>
      </c>
      <c r="D117" s="343" t="str">
        <f>STRTP!B13</f>
        <v xml:space="preserve"> Client Plans contain the client's anticipated length of stay. (10, a, #1)</v>
      </c>
      <c r="E117" s="311"/>
      <c r="F117" s="311"/>
      <c r="G117" s="311"/>
      <c r="H117" s="311"/>
      <c r="I117" s="311"/>
      <c r="J117" s="312"/>
      <c r="K117" s="160" t="str">
        <f>Data!U80</f>
        <v>NA</v>
      </c>
    </row>
    <row r="118" spans="3:11" ht="50.25" customHeight="1" x14ac:dyDescent="0.25">
      <c r="C118" s="35">
        <f>STRTP!A14</f>
        <v>5</v>
      </c>
      <c r="D118" s="343" t="str">
        <f>STRTP!B14</f>
        <v>The Client Plans contain one or more goals that support the rapid and successful transition of the child back to community based mental health care. (Section 10, a, #3)</v>
      </c>
      <c r="E118" s="311"/>
      <c r="F118" s="311"/>
      <c r="G118" s="311"/>
      <c r="H118" s="311"/>
      <c r="I118" s="311"/>
      <c r="J118" s="312"/>
      <c r="K118" s="160" t="str">
        <f>Data!U81</f>
        <v>NA</v>
      </c>
    </row>
    <row r="119" spans="3:11" ht="57.75" customHeight="1" x14ac:dyDescent="0.25">
      <c r="C119" s="35">
        <f>STRTP!A15</f>
        <v>6</v>
      </c>
      <c r="D119" s="343" t="str">
        <f>STRTP!B15</f>
        <v xml:space="preserve">For clients not prescribed psychotropic medication, the clients courses of treatment have been reviewed and documented by a psychiatrist at minimum every 90 days. (Section 12, d) </v>
      </c>
      <c r="E119" s="311"/>
      <c r="F119" s="311"/>
      <c r="G119" s="311"/>
      <c r="H119" s="311"/>
      <c r="I119" s="311"/>
      <c r="J119" s="312"/>
      <c r="K119" s="160" t="str">
        <f>Data!U82</f>
        <v>NA</v>
      </c>
    </row>
    <row r="120" spans="3:11" ht="65.25" customHeight="1" x14ac:dyDescent="0.25">
      <c r="C120" s="35">
        <f>STRTP!A16</f>
        <v>7</v>
      </c>
      <c r="D120" s="343" t="str">
        <f>STRTP!B16</f>
        <v xml:space="preserve">If the clients have been prescribed medication, a psychiatric assessment has been completed including a screening to determine whether there are medical complications that may contribute to the child's mental health condition. (Section 12, b) </v>
      </c>
      <c r="E120" s="311"/>
      <c r="F120" s="311"/>
      <c r="G120" s="311"/>
      <c r="H120" s="311"/>
      <c r="I120" s="311"/>
      <c r="J120" s="312"/>
      <c r="K120" s="160" t="str">
        <f>Data!U83</f>
        <v>NA</v>
      </c>
    </row>
    <row r="121" spans="3:11" ht="57.75" customHeight="1" x14ac:dyDescent="0.25">
      <c r="C121" s="35">
        <f>STRTP!A17</f>
        <v>8</v>
      </c>
      <c r="D121" s="343" t="str">
        <f>STRTP!B17</f>
        <v>For clients prescribed psychotropic medication, the prescribing physician has documented a Medication Management service at intake and then at minimum every 45 days thereafter.  (Section 12, c)</v>
      </c>
      <c r="E121" s="311"/>
      <c r="F121" s="311"/>
      <c r="G121" s="311"/>
      <c r="H121" s="311"/>
      <c r="I121" s="311"/>
      <c r="J121" s="312"/>
      <c r="K121" s="160" t="str">
        <f>Data!U84</f>
        <v>NA</v>
      </c>
    </row>
    <row r="122" spans="3:11" ht="66" customHeight="1" x14ac:dyDescent="0.25">
      <c r="C122" s="35">
        <f>STRTP!A18</f>
        <v>9</v>
      </c>
      <c r="D122" s="343" t="str">
        <f>STRTP!B18</f>
        <v xml:space="preserve">For clients prescribed psychotropic medication, each medication progress note during this review period includes a statement that the prescribing physician has considered the goals and objectives of the client plan, and medication prescribed is consistent with this plan. (Section 12, c, #5) </v>
      </c>
      <c r="E122" s="311"/>
      <c r="F122" s="311"/>
      <c r="G122" s="311"/>
      <c r="H122" s="311"/>
      <c r="I122" s="311"/>
      <c r="J122" s="312"/>
      <c r="K122" s="160" t="str">
        <f>Data!U85</f>
        <v>NA</v>
      </c>
    </row>
    <row r="123" spans="3:11" ht="66.75" customHeight="1" x14ac:dyDescent="0.25">
      <c r="C123" s="35">
        <f>STRTP!A19</f>
        <v>10</v>
      </c>
      <c r="D123" s="343" t="str">
        <f>STRTP!B19</f>
        <v>A Transition Determination Plan has been completed in full  (mental health treatment interventions, responses, diagnosis and follow up) and signed by a licensed or registered/waivered mental health professional prior to clients discharge from the STRTP. (Section 15, a)</v>
      </c>
      <c r="E123" s="311"/>
      <c r="F123" s="311"/>
      <c r="G123" s="311"/>
      <c r="H123" s="311"/>
      <c r="I123" s="311"/>
      <c r="J123" s="312"/>
      <c r="K123" s="160" t="str">
        <f>Data!U86</f>
        <v>NA</v>
      </c>
    </row>
    <row r="124" spans="3:11" ht="66.75" customHeight="1" x14ac:dyDescent="0.25">
      <c r="C124" s="35">
        <f>STRTP!A20</f>
        <v>11</v>
      </c>
      <c r="D124" s="343" t="str">
        <f>STRTP!B20</f>
        <v>Transition Determination Plan was offered to either the parent, guardian, or conservator as well as the Placing Agency.</v>
      </c>
      <c r="E124" s="311"/>
      <c r="F124" s="311"/>
      <c r="G124" s="311"/>
      <c r="H124" s="311"/>
      <c r="I124" s="311"/>
      <c r="J124" s="312"/>
      <c r="K124" s="160" t="str">
        <f>Data!U87</f>
        <v>NA</v>
      </c>
    </row>
    <row r="125" spans="3:11" ht="45.75" customHeight="1" x14ac:dyDescent="0.25">
      <c r="C125" s="35">
        <f>STRTP!A21</f>
        <v>12</v>
      </c>
      <c r="D125" s="343" t="str">
        <f>STRTP!B21</f>
        <v>Is there a daily note or progress note entered each day?</v>
      </c>
      <c r="E125" s="311"/>
      <c r="F125" s="311"/>
      <c r="G125" s="311"/>
      <c r="H125" s="311"/>
      <c r="I125" s="311"/>
      <c r="J125" s="312"/>
      <c r="K125" s="160" t="str">
        <f>Data!U88</f>
        <v>NA</v>
      </c>
    </row>
    <row r="126" spans="3:11" ht="15" customHeight="1" x14ac:dyDescent="0.25">
      <c r="C126" s="191" t="s">
        <v>403</v>
      </c>
      <c r="D126" s="216"/>
      <c r="E126" s="217"/>
      <c r="F126" s="217"/>
      <c r="G126" s="217"/>
      <c r="H126" s="217"/>
      <c r="I126" s="217"/>
      <c r="J126" s="218"/>
      <c r="K126" s="163"/>
    </row>
    <row r="127" spans="3:11" ht="37.5" customHeight="1" x14ac:dyDescent="0.25">
      <c r="C127" s="47">
        <f>CRTP!A9</f>
        <v>1</v>
      </c>
      <c r="D127" s="345" t="str">
        <f>CRTP!B9</f>
        <v xml:space="preserve">Initial Behavioral Health Assessment (BHA) was final approved prior to client's planned discharge from the program. </v>
      </c>
      <c r="E127" s="346"/>
      <c r="F127" s="346"/>
      <c r="G127" s="346"/>
      <c r="H127" s="346"/>
      <c r="I127" s="346"/>
      <c r="J127" s="347"/>
      <c r="K127" s="160" t="str">
        <f>Data!AE39</f>
        <v>NA</v>
      </c>
    </row>
    <row r="128" spans="3:11" ht="37.5" customHeight="1" x14ac:dyDescent="0.25">
      <c r="C128" s="47">
        <f>CRTP!A10</f>
        <v>2</v>
      </c>
      <c r="D128" s="345" t="str">
        <f>CRTP!B10</f>
        <v>When an unplanned discharge occurs prior to the BHA completion, the BHA has been completed/final approved within seven days of the discharge date.</v>
      </c>
      <c r="E128" s="346"/>
      <c r="F128" s="346"/>
      <c r="G128" s="346"/>
      <c r="H128" s="346"/>
      <c r="I128" s="346"/>
      <c r="J128" s="347"/>
      <c r="K128" s="160" t="str">
        <f>Data!AE40</f>
        <v>NA</v>
      </c>
    </row>
    <row r="129" spans="3:11" ht="49.5" customHeight="1" x14ac:dyDescent="0.25">
      <c r="C129" s="47">
        <f>CRTP!A11</f>
        <v>3</v>
      </c>
      <c r="D129" s="345" t="str">
        <f>CRTP!B11</f>
        <v xml:space="preserve">Within each 24 hour documented note, client's impairment(s) in functioning has been documented at least once and evidence of how service addresses behavioral health needs is evidenced. </v>
      </c>
      <c r="E129" s="346"/>
      <c r="F129" s="346"/>
      <c r="G129" s="346"/>
      <c r="H129" s="346"/>
      <c r="I129" s="346"/>
      <c r="J129" s="347"/>
      <c r="K129" s="160" t="str">
        <f>Data!AE41</f>
        <v>NA</v>
      </c>
    </row>
    <row r="130" spans="3:11" ht="51" customHeight="1" x14ac:dyDescent="0.25">
      <c r="C130" s="47">
        <f>CRTP!A12</f>
        <v>4</v>
      </c>
      <c r="D130" s="345" t="str">
        <f>CRTP!B12</f>
        <v>Medical Necessity has been documented at least one time during a 24 hour period for each day of stay (can be documented as "at risk for decompensation if discharged early").</v>
      </c>
      <c r="E130" s="346"/>
      <c r="F130" s="346"/>
      <c r="G130" s="346"/>
      <c r="H130" s="346"/>
      <c r="I130" s="346"/>
      <c r="J130" s="347"/>
      <c r="K130" s="160" t="str">
        <f>Data!AE42</f>
        <v>NA</v>
      </c>
    </row>
    <row r="131" spans="3:11" ht="36" customHeight="1" x14ac:dyDescent="0.25">
      <c r="C131" s="47">
        <f>CRTP!A13</f>
        <v>5</v>
      </c>
      <c r="D131" s="345" t="str">
        <f>CRTP!B13</f>
        <v xml:space="preserve">Evidence of Referral Record has been submitted and approved by Optum, and has matching dates on the EHR authorizations tab. </v>
      </c>
      <c r="E131" s="346"/>
      <c r="F131" s="346"/>
      <c r="G131" s="346"/>
      <c r="H131" s="346"/>
      <c r="I131" s="346"/>
      <c r="J131" s="347"/>
      <c r="K131" s="160" t="str">
        <f>Data!AE43</f>
        <v>NA</v>
      </c>
    </row>
    <row r="132" spans="3:11" ht="15" customHeight="1" x14ac:dyDescent="0.25">
      <c r="C132" s="284" t="s">
        <v>203</v>
      </c>
      <c r="D132" s="219"/>
      <c r="E132" s="220"/>
      <c r="F132" s="220"/>
      <c r="G132" s="220"/>
      <c r="H132" s="220"/>
      <c r="I132" s="220"/>
      <c r="J132" s="221"/>
      <c r="K132" s="162"/>
    </row>
    <row r="133" spans="3:11" ht="38.25" customHeight="1" x14ac:dyDescent="0.25">
      <c r="C133" s="41">
        <f>'CSU ESU'!A11</f>
        <v>1</v>
      </c>
      <c r="D133" s="343" t="str">
        <f>'CSU ESU'!B11</f>
        <v>Discharge documentation includes assessment results, course of treatment, and response to treatment</v>
      </c>
      <c r="E133" s="311"/>
      <c r="F133" s="311"/>
      <c r="G133" s="311"/>
      <c r="H133" s="311"/>
      <c r="I133" s="311"/>
      <c r="J133" s="312"/>
      <c r="K133" s="160" t="str">
        <f>Data!AE53</f>
        <v>NA</v>
      </c>
    </row>
    <row r="134" spans="3:11" ht="42" customHeight="1" x14ac:dyDescent="0.25">
      <c r="C134" s="41">
        <f>'CSU ESU'!A12</f>
        <v>2</v>
      </c>
      <c r="D134" s="343" t="str">
        <f>'CSU ESU'!B12</f>
        <v>Record documents client involvement in discharge planning and aftercare planning with appropriate referrals.</v>
      </c>
      <c r="E134" s="311"/>
      <c r="F134" s="311"/>
      <c r="G134" s="311"/>
      <c r="H134" s="311"/>
      <c r="I134" s="311"/>
      <c r="J134" s="312"/>
      <c r="K134" s="160" t="str">
        <f>Data!AE54</f>
        <v>NA</v>
      </c>
    </row>
    <row r="135" spans="3:11" ht="40.5" customHeight="1" x14ac:dyDescent="0.25">
      <c r="C135" s="41">
        <f>'CSU ESU'!A13</f>
        <v>3</v>
      </c>
      <c r="D135" s="343" t="str">
        <f>'CSU ESU'!B13</f>
        <v xml:space="preserve">Documentation indicates coordination of care with outpatient provider and/or referral (i.e. fax or phone call). </v>
      </c>
      <c r="E135" s="311"/>
      <c r="F135" s="311"/>
      <c r="G135" s="311"/>
      <c r="H135" s="311"/>
      <c r="I135" s="311"/>
      <c r="J135" s="312"/>
      <c r="K135" s="160" t="str">
        <f>Data!AE55</f>
        <v>NA</v>
      </c>
    </row>
    <row r="136" spans="3:11" ht="19.5" customHeight="1" x14ac:dyDescent="0.25">
      <c r="C136" s="284" t="s">
        <v>131</v>
      </c>
      <c r="D136" s="213"/>
      <c r="E136" s="214"/>
      <c r="F136" s="214"/>
      <c r="G136" s="214"/>
      <c r="H136" s="214"/>
      <c r="I136" s="214"/>
      <c r="J136" s="215"/>
      <c r="K136" s="162"/>
    </row>
    <row r="137" spans="3:11" ht="54.75" customHeight="1" x14ac:dyDescent="0.25">
      <c r="C137" s="48">
        <f>'MCRT PERT'!A11</f>
        <v>1</v>
      </c>
      <c r="D137" s="343" t="str">
        <f>'MCRT PERT'!B11</f>
        <v xml:space="preserve">Presenting problem in the Mobile Crisis Assessment documents how PERT became involved with client, scene overview and justifies whether or not client meets criteria for 5150. This information is consistent with the PERT Call Log. </v>
      </c>
      <c r="E137" s="311"/>
      <c r="F137" s="311"/>
      <c r="G137" s="311"/>
      <c r="H137" s="311"/>
      <c r="I137" s="311"/>
      <c r="J137" s="312"/>
      <c r="K137" s="164" t="str">
        <f>Data!AE64</f>
        <v>NA</v>
      </c>
    </row>
    <row r="138" spans="3:11" ht="39" customHeight="1" x14ac:dyDescent="0.25">
      <c r="C138" s="48">
        <f>'MCRT PERT'!A12</f>
        <v>2</v>
      </c>
      <c r="D138" s="343" t="str">
        <f>'MCRT PERT'!B12</f>
        <v xml:space="preserve">Documentation in the Mobile Crisis Assessment is consistent with information provided in the PERT Call Log. </v>
      </c>
      <c r="E138" s="311"/>
      <c r="F138" s="311"/>
      <c r="G138" s="311"/>
      <c r="H138" s="311"/>
      <c r="I138" s="311"/>
      <c r="J138" s="312"/>
      <c r="K138" s="164" t="str">
        <f>Data!AE65</f>
        <v>NA</v>
      </c>
    </row>
    <row r="139" spans="3:11" ht="33.75" customHeight="1" x14ac:dyDescent="0.25">
      <c r="C139" s="48">
        <f>'MCRT PERT'!A13</f>
        <v>3</v>
      </c>
      <c r="D139" s="343" t="str">
        <f>'MCRT PERT'!B13</f>
        <v>Outcome/Disposition identifies client's risks and protective factors as well as a safety plan. (PERT)</v>
      </c>
      <c r="E139" s="311"/>
      <c r="F139" s="311"/>
      <c r="G139" s="311"/>
      <c r="H139" s="311"/>
      <c r="I139" s="311"/>
      <c r="J139" s="312"/>
      <c r="K139" s="164" t="str">
        <f>Data!AE66</f>
        <v>NA</v>
      </c>
    </row>
    <row r="140" spans="3:11" ht="34.5" customHeight="1" x14ac:dyDescent="0.25">
      <c r="C140" s="48">
        <f>'MCRT PERT'!A14</f>
        <v>4</v>
      </c>
      <c r="D140" s="343" t="str">
        <f>'MCRT PERT'!B14</f>
        <v xml:space="preserve">Referrals given, if appropriate are documented in the Mobile Crisis Assessment and are consistent with information provided in the PERT Call Log. </v>
      </c>
      <c r="E140" s="311"/>
      <c r="F140" s="311"/>
      <c r="G140" s="311"/>
      <c r="H140" s="311"/>
      <c r="I140" s="311"/>
      <c r="J140" s="312"/>
      <c r="K140" s="164" t="str">
        <f>Data!AE67</f>
        <v>NA</v>
      </c>
    </row>
    <row r="141" spans="3:11" ht="53.25" customHeight="1" x14ac:dyDescent="0.25">
      <c r="C141" s="48">
        <f>'MCRT PERT'!A15</f>
        <v>5</v>
      </c>
      <c r="D141" s="343" t="str">
        <f>'MCRT PERT'!B15</f>
        <v>MCRT only: All required elements of the Mobile Crisis Encounter are documented in order to claim the bundled encounter:  Assessment, Safety Plan (as applicable or documented why not), Follow Up Contact within 72 hours</v>
      </c>
      <c r="E141" s="311"/>
      <c r="F141" s="311"/>
      <c r="G141" s="311"/>
      <c r="H141" s="311"/>
      <c r="I141" s="311"/>
      <c r="J141" s="312"/>
      <c r="K141" s="164" t="str">
        <f>Data!AE68</f>
        <v>NA</v>
      </c>
    </row>
    <row r="142" spans="3:11" ht="15.75" x14ac:dyDescent="0.25">
      <c r="C142" s="284" t="s">
        <v>137</v>
      </c>
      <c r="D142" s="213"/>
      <c r="E142" s="214"/>
      <c r="F142" s="214"/>
      <c r="G142" s="214"/>
      <c r="H142" s="214"/>
      <c r="I142" s="214"/>
      <c r="J142" s="215"/>
      <c r="K142" s="162"/>
    </row>
    <row r="143" spans="3:11" ht="39" customHeight="1" x14ac:dyDescent="0.25">
      <c r="C143" s="35">
        <f>TBS!A9</f>
        <v>1</v>
      </c>
      <c r="D143" s="343" t="str">
        <f>TBS!B9</f>
        <v>In the TBS BHA covering the review period, the Presenting Problem (Targeted Behaviors) is specific to this program and utilized client specific language.</v>
      </c>
      <c r="E143" s="311"/>
      <c r="F143" s="311"/>
      <c r="G143" s="311"/>
      <c r="H143" s="311"/>
      <c r="I143" s="311"/>
      <c r="J143" s="312"/>
      <c r="K143" s="160" t="str">
        <f>Data!U97</f>
        <v>NA</v>
      </c>
    </row>
    <row r="144" spans="3:11" ht="54" customHeight="1" x14ac:dyDescent="0.25">
      <c r="C144" s="35">
        <f>TBS!A10</f>
        <v>2</v>
      </c>
      <c r="D144" s="343" t="str">
        <f>TBS!B10</f>
        <v>Specific target behaviors or symptoms that are jeopardizing the current place of residence or presenting a barrier to transitions, e.g. temper tantrums, property destruction, assaultive behavior has been assessed and clearly documented.</v>
      </c>
      <c r="E144" s="311"/>
      <c r="F144" s="311"/>
      <c r="G144" s="311"/>
      <c r="H144" s="311"/>
      <c r="I144" s="311"/>
      <c r="J144" s="312"/>
      <c r="K144" s="160" t="str">
        <f>Data!U98</f>
        <v>NA</v>
      </c>
    </row>
    <row r="145" spans="3:11" ht="63" customHeight="1" x14ac:dyDescent="0.25">
      <c r="C145" s="35">
        <f>TBS!A11</f>
        <v>3</v>
      </c>
      <c r="D145" s="343" t="str">
        <f>TBS!B11</f>
        <v>The client's agreed upon plan covering the review period was completed or updated and final approved within 30 days of assignment or at a minimum of annually (or at UM, whichever comes first - CYF only) from previous plan final approval date.</v>
      </c>
      <c r="E145" s="311"/>
      <c r="F145" s="311"/>
      <c r="G145" s="311"/>
      <c r="H145" s="311"/>
      <c r="I145" s="311"/>
      <c r="J145" s="312"/>
      <c r="K145" s="160" t="str">
        <f>Data!U99</f>
        <v>NA</v>
      </c>
    </row>
    <row r="146" spans="3:11" ht="63.75" customHeight="1" x14ac:dyDescent="0.25">
      <c r="C146" s="35">
        <f>TBS!A12</f>
        <v>4</v>
      </c>
      <c r="D146" s="343" t="str">
        <f>TBS!B12</f>
        <v>TBS evidences Care Planning covering the review period which includes an Area of Need(s) is linked to target behaviors, frequency/duration/intensity and antecedents that were identified in the TBS BHA and support the need for TBS services prior to initial coaching session.</v>
      </c>
      <c r="E146" s="311"/>
      <c r="F146" s="311"/>
      <c r="G146" s="311"/>
      <c r="H146" s="311"/>
      <c r="I146" s="311"/>
      <c r="J146" s="312"/>
      <c r="K146" s="160" t="str">
        <f>Data!U100</f>
        <v>NA</v>
      </c>
    </row>
    <row r="147" spans="3:11" ht="55.5" customHeight="1" x14ac:dyDescent="0.25">
      <c r="C147" s="35">
        <f>TBS!A13</f>
        <v>5</v>
      </c>
      <c r="D147" s="343" t="str">
        <f>TBS!B13</f>
        <v>The Care Plan covering the review period includes monthly objectives that are client specific, observable and measurable and indicate responsibility of client, parent/caregiver, coach and specialty mental health provider (SMHP)</v>
      </c>
      <c r="E147" s="311"/>
      <c r="F147" s="311"/>
      <c r="G147" s="311"/>
      <c r="H147" s="311"/>
      <c r="I147" s="311"/>
      <c r="J147" s="312"/>
      <c r="K147" s="160" t="str">
        <f>Data!U101</f>
        <v>NA</v>
      </c>
    </row>
    <row r="148" spans="3:11" ht="42.75" customHeight="1" x14ac:dyDescent="0.25">
      <c r="C148" s="35">
        <f>TBS!A14</f>
        <v>6</v>
      </c>
      <c r="D148" s="343" t="str">
        <f>TBS!B14</f>
        <v>The Care Plan section covering the review period has documentation with specific client strengths that are applied to support client goals and objectives.</v>
      </c>
      <c r="E148" s="311"/>
      <c r="F148" s="311"/>
      <c r="G148" s="311"/>
      <c r="H148" s="311"/>
      <c r="I148" s="311"/>
      <c r="J148" s="312"/>
      <c r="K148" s="160" t="str">
        <f>Data!U102</f>
        <v>NA</v>
      </c>
    </row>
    <row r="149" spans="3:11" ht="49.5" customHeight="1" x14ac:dyDescent="0.25">
      <c r="C149" s="35">
        <f>TBS!A15</f>
        <v>7</v>
      </c>
      <c r="D149" s="343" t="str">
        <f>TBS!B15</f>
        <v>A clearly documented transition plan from the inception of TBS to decrease or discontinue TBS when 1) these services are no longer needed, or 2) when the need to continue TBS appears to have reached a plateau in benefit effectiveness.</v>
      </c>
      <c r="E149" s="311"/>
      <c r="F149" s="311"/>
      <c r="G149" s="311"/>
      <c r="H149" s="311"/>
      <c r="I149" s="311"/>
      <c r="J149" s="312"/>
      <c r="K149" s="160" t="str">
        <f>Data!U103</f>
        <v>NA</v>
      </c>
    </row>
    <row r="150" spans="3:11" ht="49.5" customHeight="1" x14ac:dyDescent="0.25">
      <c r="C150" s="35">
        <f>TBS!A16</f>
        <v>8</v>
      </c>
      <c r="D150" s="343" t="str">
        <f>TBS!B16</f>
        <v>The Care Planning section outlines a specific manner for assisting parents/caregivers with skills and strategies to provide continuity of care when the service is discontinued.</v>
      </c>
      <c r="E150" s="311"/>
      <c r="F150" s="311"/>
      <c r="G150" s="311"/>
      <c r="H150" s="311"/>
      <c r="I150" s="311"/>
      <c r="J150" s="312"/>
      <c r="K150" s="160" t="str">
        <f>Data!U104</f>
        <v>NA</v>
      </c>
    </row>
    <row r="151" spans="3:11" ht="48" customHeight="1" x14ac:dyDescent="0.25">
      <c r="C151" s="35">
        <f>TBS!A17</f>
        <v>9</v>
      </c>
      <c r="D151" s="343" t="str">
        <f>TBS!B17</f>
        <v>Prior authorization approval for TBS services is clearly documented on the TBS Request and Referral form maintained in the hybrid chart.  Any services provided prior to obtaining authorization will be disallowed.</v>
      </c>
      <c r="E151" s="311"/>
      <c r="F151" s="311"/>
      <c r="G151" s="311"/>
      <c r="H151" s="311"/>
      <c r="I151" s="311"/>
      <c r="J151" s="312"/>
      <c r="K151" s="160" t="str">
        <f>Data!U105</f>
        <v>NA</v>
      </c>
    </row>
    <row r="152" spans="3:11" ht="37.5" customHeight="1" x14ac:dyDescent="0.25">
      <c r="C152" s="35">
        <f>TBS!A18</f>
        <v>10</v>
      </c>
      <c r="D152" s="343" t="str">
        <f>TBS!B18</f>
        <v>TBS Request and Referral form clearly specifies the amount, scope and duration of services authorized.</v>
      </c>
      <c r="E152" s="311"/>
      <c r="F152" s="311"/>
      <c r="G152" s="311"/>
      <c r="H152" s="311"/>
      <c r="I152" s="311"/>
      <c r="J152" s="312"/>
      <c r="K152" s="160" t="str">
        <f>Data!U106</f>
        <v>NA</v>
      </c>
    </row>
    <row r="153" spans="3:11" ht="245.25" customHeight="1" x14ac:dyDescent="0.25">
      <c r="C153" s="35">
        <f>TBS!A19</f>
        <v>11</v>
      </c>
      <c r="D153" s="343" t="str">
        <f>TBS!B19</f>
        <v xml:space="preserve">One of the following conditions has been met by the Youth opened to TBS:  
-	Youth is at risk for emergency psychiatric hospitalization as one possible treatment options, though not necessarily the only treatment option OR has had at least one emergency psychiatric hospitalization in the past 24 months
-	Youth is being placed in or considered for placement in a group home facility of RCL 12 or above/STRTP or is in a locked treatment faciliity for the treatment of mental health needs 
-	Youth may need out of home placement, a higher level of residential or acute care
-	Youth is transitioning to a lower level of care and needs TBS to support the transition
-	Youth has previously received TBS while a member of the certified class
-	Class membership criteria as listed above has not been established by maximum 30- calendar day unplanned contact is requested due to urgent or emergency conditions that jeopardize child/youth current living arrangement 
</v>
      </c>
      <c r="E153" s="311"/>
      <c r="F153" s="311"/>
      <c r="G153" s="311"/>
      <c r="H153" s="311"/>
      <c r="I153" s="311"/>
      <c r="J153" s="312"/>
      <c r="K153" s="160" t="str">
        <f>Data!U107</f>
        <v>NA</v>
      </c>
    </row>
    <row r="154" spans="3:11" ht="29.25" customHeight="1" x14ac:dyDescent="0.25">
      <c r="C154" s="35">
        <f>TBS!A20</f>
        <v>12</v>
      </c>
      <c r="D154" s="343" t="str">
        <f>TBS!B20</f>
        <v>The child/youth is receiving other specialty mental health services.</v>
      </c>
      <c r="E154" s="311"/>
      <c r="F154" s="311"/>
      <c r="G154" s="311"/>
      <c r="H154" s="311"/>
      <c r="I154" s="311"/>
      <c r="J154" s="312"/>
      <c r="K154" s="160" t="str">
        <f>Data!U108</f>
        <v>NA</v>
      </c>
    </row>
    <row r="155" spans="3:11" ht="15.75" x14ac:dyDescent="0.25">
      <c r="C155" s="284" t="s">
        <v>138</v>
      </c>
      <c r="D155" s="216"/>
      <c r="E155" s="217"/>
      <c r="F155" s="217"/>
      <c r="G155" s="217"/>
      <c r="H155" s="217"/>
      <c r="I155" s="217"/>
      <c r="J155" s="218"/>
      <c r="K155" s="163"/>
    </row>
    <row r="156" spans="3:11" ht="37.5" customHeight="1" x14ac:dyDescent="0.25">
      <c r="C156" s="47">
        <f>TFC!A9</f>
        <v>1</v>
      </c>
      <c r="D156" s="345" t="str">
        <f>TFC!B9</f>
        <v>In the  BHA, the Presenting Problem (Targeted Behaviors) reflects the need for TFC Services</v>
      </c>
      <c r="E156" s="346"/>
      <c r="F156" s="346"/>
      <c r="G156" s="346"/>
      <c r="H156" s="346"/>
      <c r="I156" s="346"/>
      <c r="J156" s="347"/>
      <c r="K156" s="160" t="str">
        <f>Data!T132</f>
        <v>NA</v>
      </c>
    </row>
    <row r="157" spans="3:11" ht="87" customHeight="1" x14ac:dyDescent="0.25">
      <c r="C157" s="47">
        <f>TFC!A10</f>
        <v>2</v>
      </c>
      <c r="D157" s="345" t="str">
        <f>TFC!B10</f>
        <v>TFC Care Planning documentation includes an Area of Need(s) documents functional impairments, client symptoms and behaviors indicating the need for TFC services and how interventions will assist the client to achieve client plan goals, improve functioning and assist child/youth to remain in family-like home in a community setting.</v>
      </c>
      <c r="E157" s="346"/>
      <c r="F157" s="346"/>
      <c r="G157" s="346"/>
      <c r="H157" s="346"/>
      <c r="I157" s="346"/>
      <c r="J157" s="347"/>
      <c r="K157" s="160" t="str">
        <f>Data!T133</f>
        <v>NA</v>
      </c>
    </row>
    <row r="158" spans="3:11" ht="32.25" customHeight="1" x14ac:dyDescent="0.25">
      <c r="C158" s="47">
        <f>TFC!A11</f>
        <v>3</v>
      </c>
      <c r="D158" s="345" t="str">
        <f>TFC!B11</f>
        <v>Prior authorization has been completed and approved prior to TFC Services.</v>
      </c>
      <c r="E158" s="346"/>
      <c r="F158" s="346"/>
      <c r="G158" s="346"/>
      <c r="H158" s="346"/>
      <c r="I158" s="346"/>
      <c r="J158" s="347"/>
      <c r="K158" s="160" t="str">
        <f>Data!T134</f>
        <v>NA</v>
      </c>
    </row>
    <row r="159" spans="3:11" ht="50.25" customHeight="1" x14ac:dyDescent="0.25">
      <c r="C159" s="47">
        <f>TFC!A12</f>
        <v>4</v>
      </c>
      <c r="D159" s="345" t="str">
        <f>TFC!B12</f>
        <v>TFC Daily progress note completed and entered by TFC parent for each day TFC Service(s) provided.  TFC Daily Progress Note has been reviewed and signed by TFC Clinical Lead.</v>
      </c>
      <c r="E159" s="346"/>
      <c r="F159" s="346"/>
      <c r="G159" s="346"/>
      <c r="H159" s="346"/>
      <c r="I159" s="346"/>
      <c r="J159" s="347"/>
      <c r="K159" s="160" t="str">
        <f>Data!T135</f>
        <v>NA</v>
      </c>
    </row>
    <row r="160" spans="3:11" ht="15.75" x14ac:dyDescent="0.25">
      <c r="C160" s="284" t="s">
        <v>194</v>
      </c>
      <c r="D160" s="213"/>
      <c r="E160" s="214"/>
      <c r="F160" s="214"/>
      <c r="G160" s="214"/>
      <c r="H160" s="214"/>
      <c r="I160" s="214"/>
      <c r="J160" s="215"/>
      <c r="K160" s="162"/>
    </row>
    <row r="161" spans="3:11" ht="52.5" customHeight="1" x14ac:dyDescent="0.25">
      <c r="C161" s="35">
        <f>'IOP - PHP (DIH - DIF)'!A9</f>
        <v>1</v>
      </c>
      <c r="D161" s="343" t="str">
        <f>'IOP - PHP (DIH - DIF)'!B9</f>
        <v>Documentation in BHA covering the review period supports the level of care for Day Treatment, indicating a lack of progress or stabilization in a lower level of care.</v>
      </c>
      <c r="E161" s="311"/>
      <c r="F161" s="311"/>
      <c r="G161" s="311"/>
      <c r="H161" s="311"/>
      <c r="I161" s="311"/>
      <c r="J161" s="312"/>
      <c r="K161" s="160" t="str">
        <f>Data!T144</f>
        <v>NA</v>
      </c>
    </row>
    <row r="162" spans="3:11" ht="45" customHeight="1" x14ac:dyDescent="0.25">
      <c r="C162" s="35">
        <f>'IOP - PHP (DIH - DIF)'!A10</f>
        <v>2</v>
      </c>
      <c r="D162" s="343" t="str">
        <f>'IOP - PHP (DIH - DIF)'!B10</f>
        <v>Authorizations for IOP or PHP services are completed and approved for services  within required timelines.</v>
      </c>
      <c r="E162" s="311"/>
      <c r="F162" s="311"/>
      <c r="G162" s="311"/>
      <c r="H162" s="311"/>
      <c r="I162" s="311"/>
      <c r="J162" s="312"/>
      <c r="K162" s="160" t="str">
        <f>Data!T145</f>
        <v>NA</v>
      </c>
    </row>
    <row r="163" spans="3:11" ht="40.5" customHeight="1" x14ac:dyDescent="0.25">
      <c r="C163" s="35">
        <f>'IOP - PHP (DIH - DIF)'!A11</f>
        <v>3</v>
      </c>
      <c r="D163" s="343" t="str">
        <f>'IOP - PHP (DIH - DIF)'!B11</f>
        <v xml:space="preserve">Daily documentation is present describing Day Treatment Intensive services. </v>
      </c>
      <c r="E163" s="311"/>
      <c r="F163" s="311"/>
      <c r="G163" s="311"/>
      <c r="H163" s="311"/>
      <c r="I163" s="311"/>
      <c r="J163" s="312"/>
      <c r="K163" s="160" t="str">
        <f>Data!T146</f>
        <v>NA</v>
      </c>
    </row>
    <row r="164" spans="3:11" ht="24" customHeight="1" x14ac:dyDescent="0.25">
      <c r="C164" s="35">
        <f>'IOP - PHP (DIH - DIF)'!A12</f>
        <v>4</v>
      </c>
      <c r="D164" s="343" t="str">
        <f>'IOP - PHP (DIH - DIF)'!B12</f>
        <v>Documentation of at least one psychotherapy contact per week for a Day Treatment Intensive program.</v>
      </c>
      <c r="E164" s="311"/>
      <c r="F164" s="311"/>
      <c r="G164" s="311"/>
      <c r="H164" s="311"/>
      <c r="I164" s="311"/>
      <c r="J164" s="312"/>
      <c r="K164" s="160" t="str">
        <f>Data!T147</f>
        <v>NA</v>
      </c>
    </row>
    <row r="165" spans="3:11" ht="45" customHeight="1" x14ac:dyDescent="0.25">
      <c r="C165" s="35">
        <f>'IOP - PHP (DIH - DIF)'!A13</f>
        <v>5</v>
      </c>
      <c r="D165" s="343" t="str">
        <f>'IOP - PHP (DIH - DIF)'!B13</f>
        <v>Documentation of at least one contact a month with family and/or significant support person.</v>
      </c>
      <c r="E165" s="311"/>
      <c r="F165" s="311"/>
      <c r="G165" s="311"/>
      <c r="H165" s="311"/>
      <c r="I165" s="311"/>
      <c r="J165" s="312"/>
      <c r="K165" s="160" t="str">
        <f>Data!T148</f>
        <v>NA</v>
      </c>
    </row>
    <row r="166" spans="3:11" ht="41.25" customHeight="1" x14ac:dyDescent="0.25">
      <c r="C166" s="35">
        <f>'IOP - PHP (DIH - DIF)'!A14</f>
        <v>6</v>
      </c>
      <c r="D166" s="343" t="str">
        <f>'IOP - PHP (DIH - DIF)'!B14</f>
        <v xml:space="preserve">Program has submitted written program description of IOP/PHP services to QA annually. </v>
      </c>
      <c r="E166" s="311"/>
      <c r="F166" s="311"/>
      <c r="G166" s="311"/>
      <c r="H166" s="311"/>
      <c r="I166" s="311"/>
      <c r="J166" s="312"/>
      <c r="K166" s="160" t="str">
        <f>Data!T149</f>
        <v>NA</v>
      </c>
    </row>
    <row r="167" spans="3:11" ht="63" customHeight="1" x14ac:dyDescent="0.25">
      <c r="C167" s="35">
        <f>'IOP - PHP (DIH - DIF)'!A15</f>
        <v>7</v>
      </c>
      <c r="D167" s="343" t="str">
        <f>'IOP - PHP (DIH - DIF)'!B15</f>
        <v xml:space="preserve">Program has submitted an annual written weekly program schedule of IOP/PHP services to QA which identifies all required service activity components: psychotherapy, process groups, skill building groups, adjunctive therapies, and provider information. </v>
      </c>
      <c r="E167" s="311"/>
      <c r="F167" s="311"/>
      <c r="G167" s="311"/>
      <c r="H167" s="311"/>
      <c r="I167" s="311"/>
      <c r="J167" s="312"/>
      <c r="K167" s="160" t="str">
        <f>Data!T150</f>
        <v>NA</v>
      </c>
    </row>
  </sheetData>
  <mergeCells count="125">
    <mergeCell ref="D148:J148"/>
    <mergeCell ref="D149:J149"/>
    <mergeCell ref="D150:J150"/>
    <mergeCell ref="D151:J151"/>
    <mergeCell ref="D152:J152"/>
    <mergeCell ref="D143:J143"/>
    <mergeCell ref="D144:J144"/>
    <mergeCell ref="D145:J145"/>
    <mergeCell ref="D146:J146"/>
    <mergeCell ref="D147:J147"/>
    <mergeCell ref="D165:J165"/>
    <mergeCell ref="D166:J166"/>
    <mergeCell ref="D167:J167"/>
    <mergeCell ref="D159:J159"/>
    <mergeCell ref="D161:J161"/>
    <mergeCell ref="D162:J162"/>
    <mergeCell ref="D163:J163"/>
    <mergeCell ref="D164:J164"/>
    <mergeCell ref="D153:J153"/>
    <mergeCell ref="D154:J154"/>
    <mergeCell ref="D156:J156"/>
    <mergeCell ref="D157:J157"/>
    <mergeCell ref="D158:J158"/>
    <mergeCell ref="D137:J137"/>
    <mergeCell ref="D138:J138"/>
    <mergeCell ref="D139:J139"/>
    <mergeCell ref="D140:J140"/>
    <mergeCell ref="D141:J141"/>
    <mergeCell ref="D130:J130"/>
    <mergeCell ref="D131:J131"/>
    <mergeCell ref="D133:J133"/>
    <mergeCell ref="D134:J134"/>
    <mergeCell ref="D135:J135"/>
    <mergeCell ref="D123:J123"/>
    <mergeCell ref="D125:J125"/>
    <mergeCell ref="D127:J127"/>
    <mergeCell ref="D128:J128"/>
    <mergeCell ref="D129:J129"/>
    <mergeCell ref="D118:J118"/>
    <mergeCell ref="D119:J119"/>
    <mergeCell ref="D120:J120"/>
    <mergeCell ref="D121:J121"/>
    <mergeCell ref="D122:J122"/>
    <mergeCell ref="D124:J124"/>
    <mergeCell ref="D112:J112"/>
    <mergeCell ref="D114:J114"/>
    <mergeCell ref="D115:J115"/>
    <mergeCell ref="D116:J116"/>
    <mergeCell ref="D117:J117"/>
    <mergeCell ref="D105:J105"/>
    <mergeCell ref="D108:J108"/>
    <mergeCell ref="D109:J109"/>
    <mergeCell ref="D110:J110"/>
    <mergeCell ref="D111:J111"/>
    <mergeCell ref="D106:J106"/>
    <mergeCell ref="D99:J99"/>
    <mergeCell ref="D100:J100"/>
    <mergeCell ref="D102:J102"/>
    <mergeCell ref="D103:J103"/>
    <mergeCell ref="D104:J104"/>
    <mergeCell ref="D94:J94"/>
    <mergeCell ref="D95:J95"/>
    <mergeCell ref="D96:J96"/>
    <mergeCell ref="D97:J97"/>
    <mergeCell ref="D98:J98"/>
    <mergeCell ref="D89:J89"/>
    <mergeCell ref="D90:J90"/>
    <mergeCell ref="D91:J91"/>
    <mergeCell ref="D92:J92"/>
    <mergeCell ref="D93:J93"/>
    <mergeCell ref="D84:J84"/>
    <mergeCell ref="D86:J86"/>
    <mergeCell ref="D87:J87"/>
    <mergeCell ref="D88:J88"/>
    <mergeCell ref="D79:J79"/>
    <mergeCell ref="D80:J80"/>
    <mergeCell ref="D81:J81"/>
    <mergeCell ref="D82:J82"/>
    <mergeCell ref="D83:J83"/>
    <mergeCell ref="D74:J74"/>
    <mergeCell ref="D75:J75"/>
    <mergeCell ref="D76:J76"/>
    <mergeCell ref="D77:J77"/>
    <mergeCell ref="D78:J78"/>
    <mergeCell ref="D71:J71"/>
    <mergeCell ref="D72:J72"/>
    <mergeCell ref="D73:J73"/>
    <mergeCell ref="C7:E7"/>
    <mergeCell ref="F7:G7"/>
    <mergeCell ref="J7:K7"/>
    <mergeCell ref="C1:K1"/>
    <mergeCell ref="C3:E3"/>
    <mergeCell ref="F3:G3"/>
    <mergeCell ref="I3:J3"/>
    <mergeCell ref="C4:E4"/>
    <mergeCell ref="F4:G4"/>
    <mergeCell ref="I4:J4"/>
    <mergeCell ref="C8:E8"/>
    <mergeCell ref="F8:G8"/>
    <mergeCell ref="C5:E5"/>
    <mergeCell ref="F5:G5"/>
    <mergeCell ref="I5:J5"/>
    <mergeCell ref="C6:E6"/>
    <mergeCell ref="F6:G6"/>
    <mergeCell ref="C11:E11"/>
    <mergeCell ref="J8:K8"/>
    <mergeCell ref="F11:G11"/>
    <mergeCell ref="C12:E12"/>
    <mergeCell ref="F12:G12"/>
    <mergeCell ref="C14:E14"/>
    <mergeCell ref="F14:G14"/>
    <mergeCell ref="C13:E13"/>
    <mergeCell ref="F13:G13"/>
    <mergeCell ref="D69:J69"/>
    <mergeCell ref="D70:J70"/>
    <mergeCell ref="C29:K29"/>
    <mergeCell ref="I12:J12"/>
    <mergeCell ref="I13:J13"/>
    <mergeCell ref="C21:K21"/>
    <mergeCell ref="C22:K22"/>
    <mergeCell ref="C23:K23"/>
    <mergeCell ref="C24:K24"/>
    <mergeCell ref="C25:K25"/>
    <mergeCell ref="C26:K26"/>
    <mergeCell ref="C27:K27"/>
  </mergeCells>
  <conditionalFormatting sqref="K12">
    <cfRule type="cellIs" dxfId="103" priority="1" operator="equal">
      <formula>"No"</formula>
    </cfRule>
    <cfRule type="cellIs" dxfId="102" priority="2" operator="equal">
      <formula>"yes"</formula>
    </cfRule>
  </conditionalFormatting>
  <pageMargins left="0.7" right="0.7" top="0.75" bottom="0.75" header="0.3" footer="0.3"/>
  <pageSetup orientation="portrait" horizontalDpi="1200" verticalDpi="1200" r:id="rId1"/>
  <ignoredErrors>
    <ignoredError sqref="K15:K16" evalErro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E7743-3D10-46AD-AC6E-36147BABDA61}">
  <sheetPr>
    <tabColor rgb="FF92D050"/>
  </sheetPr>
  <dimension ref="B2:AA8"/>
  <sheetViews>
    <sheetView workbookViewId="0">
      <selection activeCell="E3" sqref="E3"/>
    </sheetView>
  </sheetViews>
  <sheetFormatPr defaultColWidth="9.140625" defaultRowHeight="12.75" x14ac:dyDescent="0.2"/>
  <cols>
    <col min="1" max="3" width="9.140625" style="3"/>
    <col min="4" max="4" width="18.5703125" style="3" customWidth="1"/>
    <col min="5" max="5" width="13.42578125" style="3" customWidth="1"/>
    <col min="6" max="6" width="16.85546875" style="3" customWidth="1"/>
    <col min="7" max="7" width="14.42578125" style="3" customWidth="1"/>
    <col min="8" max="8" width="13.140625" style="3" customWidth="1"/>
    <col min="9" max="10" width="9.140625" style="3"/>
    <col min="11" max="11" width="12.140625" style="3" customWidth="1"/>
    <col min="12" max="16384" width="9.140625" style="3"/>
  </cols>
  <sheetData>
    <row r="2" spans="2:27" ht="77.25" x14ac:dyDescent="0.2">
      <c r="B2" s="270" t="s">
        <v>108</v>
      </c>
      <c r="C2" s="270" t="s">
        <v>368</v>
      </c>
      <c r="D2" s="271" t="s">
        <v>369</v>
      </c>
      <c r="E2" s="271" t="s">
        <v>187</v>
      </c>
      <c r="F2" s="272" t="s">
        <v>140</v>
      </c>
      <c r="G2" s="274" t="s">
        <v>370</v>
      </c>
      <c r="H2" s="273" t="s">
        <v>193</v>
      </c>
      <c r="I2" s="274" t="s">
        <v>126</v>
      </c>
      <c r="J2" s="274" t="s">
        <v>128</v>
      </c>
      <c r="K2" s="273" t="s">
        <v>380</v>
      </c>
      <c r="L2" s="273" t="s">
        <v>130</v>
      </c>
      <c r="M2" s="274" t="s">
        <v>131</v>
      </c>
      <c r="N2" s="274" t="s">
        <v>137</v>
      </c>
      <c r="O2" s="273" t="s">
        <v>138</v>
      </c>
      <c r="P2" s="273" t="s">
        <v>381</v>
      </c>
    </row>
    <row r="3" spans="2:27" x14ac:dyDescent="0.2">
      <c r="B3" s="275" t="e">
        <f>'Review Results'!K11</f>
        <v>#DIV/0!</v>
      </c>
      <c r="C3" s="275" t="e">
        <f>'Review Results'!F13</f>
        <v>#DIV/0!</v>
      </c>
      <c r="D3" s="289">
        <f>'Review Results'!F11</f>
        <v>0</v>
      </c>
      <c r="E3" s="289">
        <f>'Review Results'!F12</f>
        <v>0</v>
      </c>
      <c r="F3" s="275" t="str">
        <f>'Review Results'!L46</f>
        <v>NA</v>
      </c>
      <c r="G3" s="275" t="str">
        <f>'Review Results'!L34</f>
        <v>NA</v>
      </c>
      <c r="H3" s="275" t="str">
        <f>'Review Results'!L35</f>
        <v>NA</v>
      </c>
      <c r="I3" s="275" t="str">
        <f>'Review Results'!L36</f>
        <v>NA</v>
      </c>
      <c r="J3" s="275" t="str">
        <f>'Review Results'!L37</f>
        <v>NA</v>
      </c>
      <c r="K3" s="275" t="str">
        <f>'Review Results'!L38</f>
        <v>NA</v>
      </c>
      <c r="L3" s="275" t="str">
        <f>'Review Results'!L39</f>
        <v>NA</v>
      </c>
      <c r="M3" s="275" t="str">
        <f>'Review Results'!L40</f>
        <v>NA</v>
      </c>
      <c r="N3" s="275" t="str">
        <f>'Review Results'!L41</f>
        <v>NA</v>
      </c>
      <c r="O3" s="275" t="str">
        <f>'Review Results'!L42</f>
        <v>NA</v>
      </c>
      <c r="P3" s="275" t="str">
        <f>'Review Results'!L43</f>
        <v>NA</v>
      </c>
    </row>
    <row r="7" spans="2:27" s="243" customFormat="1" ht="45" x14ac:dyDescent="0.25">
      <c r="B7" s="276" t="s">
        <v>371</v>
      </c>
      <c r="C7" s="276" t="s">
        <v>372</v>
      </c>
      <c r="D7" s="276" t="s">
        <v>373</v>
      </c>
      <c r="E7" s="276" t="s">
        <v>374</v>
      </c>
      <c r="F7" s="276" t="s">
        <v>375</v>
      </c>
      <c r="G7" s="276" t="s">
        <v>376</v>
      </c>
      <c r="H7" s="276" t="s">
        <v>377</v>
      </c>
      <c r="I7" s="276" t="s">
        <v>24</v>
      </c>
      <c r="J7" s="276" t="s">
        <v>185</v>
      </c>
      <c r="K7" s="276" t="s">
        <v>378</v>
      </c>
      <c r="L7" s="276" t="s">
        <v>379</v>
      </c>
      <c r="N7" s="277"/>
      <c r="O7" s="277"/>
      <c r="P7" s="277"/>
      <c r="Q7" s="278"/>
      <c r="R7" s="277"/>
      <c r="S7" s="277"/>
      <c r="T7" s="277"/>
      <c r="U7" s="277"/>
      <c r="V7" s="277"/>
      <c r="W7" s="277"/>
      <c r="X7" s="277"/>
      <c r="Y7" s="278"/>
      <c r="Z7" s="279"/>
      <c r="AA7" s="278"/>
    </row>
    <row r="8" spans="2:27" ht="15" x14ac:dyDescent="0.25">
      <c r="B8" s="279" t="s">
        <v>382</v>
      </c>
      <c r="C8" s="279">
        <f>'Review Results'!F4</f>
        <v>0</v>
      </c>
      <c r="D8" s="279">
        <f>'Review Results'!J7</f>
        <v>0</v>
      </c>
      <c r="E8" s="277"/>
      <c r="F8" s="278"/>
      <c r="G8" s="278"/>
      <c r="H8" s="280">
        <f>'Review Results'!K3</f>
        <v>0</v>
      </c>
      <c r="I8" s="280">
        <f>'Review Results'!K3</f>
        <v>0</v>
      </c>
      <c r="J8" s="281">
        <f>'Review Results'!F11</f>
        <v>0</v>
      </c>
      <c r="K8" s="279">
        <f>'Review Results'!F12</f>
        <v>0</v>
      </c>
      <c r="L8" s="281" t="e">
        <f>'Review Results'!#REF!</f>
        <v>#REF!</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4D786-F8CE-4328-8C21-E9DA05DA6F90}">
  <dimension ref="A1:P23"/>
  <sheetViews>
    <sheetView workbookViewId="0">
      <selection activeCell="A24" sqref="A24:XFD24"/>
    </sheetView>
  </sheetViews>
  <sheetFormatPr defaultColWidth="9.140625" defaultRowHeight="12.75" x14ac:dyDescent="0.2"/>
  <cols>
    <col min="1" max="1" width="9.140625" style="3"/>
    <col min="2" max="2" width="12.28515625" style="3" customWidth="1"/>
    <col min="3" max="6" width="9.140625" style="3"/>
    <col min="7" max="7" width="11.5703125" style="3" customWidth="1"/>
    <col min="8" max="13" width="9.140625" style="3"/>
    <col min="14" max="14" width="11.85546875" style="3" customWidth="1"/>
    <col min="15" max="15" width="12.7109375" style="3" hidden="1" customWidth="1"/>
    <col min="16" max="16" width="91.140625" style="3" customWidth="1"/>
    <col min="17" max="16384" width="9.140625" style="3"/>
  </cols>
  <sheetData>
    <row r="1" spans="1:16" s="20" customFormat="1" ht="15" x14ac:dyDescent="0.25">
      <c r="B1" s="19"/>
      <c r="D1" s="352"/>
      <c r="E1" s="352"/>
      <c r="G1" s="114"/>
      <c r="H1" s="19"/>
      <c r="I1" s="115"/>
      <c r="J1" s="115"/>
      <c r="K1" s="19"/>
      <c r="M1" s="19"/>
      <c r="N1" s="19"/>
      <c r="O1" s="19"/>
    </row>
    <row r="2" spans="1:16" s="20" customFormat="1" ht="18" x14ac:dyDescent="0.25">
      <c r="A2" s="17"/>
      <c r="B2" s="114" t="s">
        <v>22</v>
      </c>
      <c r="D2" s="353">
        <f>'Review Results'!F4</f>
        <v>0</v>
      </c>
      <c r="E2" s="354"/>
      <c r="F2" s="354"/>
      <c r="G2" s="354"/>
      <c r="H2" s="354"/>
      <c r="I2" s="354"/>
      <c r="J2" s="253"/>
      <c r="K2" s="114" t="s">
        <v>23</v>
      </c>
      <c r="N2" s="22">
        <f>'Review Results'!F5</f>
        <v>0</v>
      </c>
    </row>
    <row r="3" spans="1:16" s="20" customFormat="1" ht="15" x14ac:dyDescent="0.25">
      <c r="A3" s="17"/>
      <c r="C3" s="19"/>
      <c r="D3" s="19"/>
      <c r="E3" s="19"/>
      <c r="F3" s="19"/>
      <c r="G3" s="19"/>
      <c r="J3" s="19"/>
      <c r="K3" s="39"/>
      <c r="L3" s="352"/>
      <c r="M3" s="352"/>
      <c r="N3" s="352"/>
      <c r="O3" s="352"/>
    </row>
    <row r="4" spans="1:16" s="20" customFormat="1" ht="15" x14ac:dyDescent="0.25">
      <c r="A4" s="17"/>
      <c r="B4" s="114" t="s">
        <v>24</v>
      </c>
      <c r="D4" s="361" t="s">
        <v>25</v>
      </c>
      <c r="E4" s="362"/>
      <c r="F4" s="362"/>
      <c r="G4" s="362"/>
      <c r="J4" s="257"/>
    </row>
    <row r="5" spans="1:16" s="116" customFormat="1" ht="15" x14ac:dyDescent="0.2">
      <c r="A5" s="17"/>
      <c r="B5" s="250">
        <f>'Review Results'!K3</f>
        <v>0</v>
      </c>
      <c r="C5" s="285"/>
      <c r="D5" s="355">
        <f>'Review Results'!K4</f>
        <v>0</v>
      </c>
      <c r="E5" s="355"/>
      <c r="F5" s="24" t="s">
        <v>26</v>
      </c>
      <c r="G5" s="23">
        <f>'Review Results'!K5</f>
        <v>0</v>
      </c>
      <c r="H5" s="285"/>
      <c r="I5" s="285"/>
      <c r="J5" s="285"/>
      <c r="K5" s="285"/>
      <c r="L5" s="285"/>
      <c r="M5" s="285"/>
      <c r="N5" s="285"/>
      <c r="O5" s="285"/>
    </row>
    <row r="6" spans="1:16" s="116" customFormat="1" ht="15" x14ac:dyDescent="0.2">
      <c r="A6" s="17"/>
      <c r="B6" s="285"/>
      <c r="C6" s="285"/>
      <c r="D6" s="285"/>
      <c r="E6" s="285"/>
      <c r="F6" s="285"/>
      <c r="G6" s="285"/>
      <c r="H6" s="285"/>
      <c r="I6" s="285"/>
      <c r="J6" s="285"/>
      <c r="K6" s="285"/>
      <c r="L6" s="285"/>
      <c r="M6" s="285"/>
      <c r="N6" s="285"/>
      <c r="O6" s="285"/>
    </row>
    <row r="7" spans="1:16" s="116" customFormat="1" ht="15" x14ac:dyDescent="0.2">
      <c r="A7" s="117"/>
      <c r="B7" s="356" t="s">
        <v>161</v>
      </c>
      <c r="C7" s="357"/>
      <c r="D7" s="357"/>
      <c r="E7" s="357"/>
      <c r="F7" s="357"/>
      <c r="G7" s="357"/>
      <c r="H7" s="357"/>
      <c r="I7" s="357"/>
      <c r="J7" s="357"/>
      <c r="K7" s="357"/>
      <c r="L7" s="357"/>
      <c r="M7" s="357"/>
      <c r="N7" s="208" t="s">
        <v>327</v>
      </c>
      <c r="O7" s="208"/>
      <c r="P7" s="290" t="s">
        <v>407</v>
      </c>
    </row>
    <row r="8" spans="1:16" s="116" customFormat="1" ht="55.5" customHeight="1" x14ac:dyDescent="0.2">
      <c r="A8" s="118">
        <v>1</v>
      </c>
      <c r="B8" s="348" t="s">
        <v>277</v>
      </c>
      <c r="C8" s="348"/>
      <c r="D8" s="348"/>
      <c r="E8" s="348"/>
      <c r="F8" s="348"/>
      <c r="G8" s="348"/>
      <c r="H8" s="348"/>
      <c r="I8" s="348"/>
      <c r="J8" s="348"/>
      <c r="K8" s="348"/>
      <c r="L8" s="348"/>
      <c r="M8" s="348"/>
      <c r="N8" s="27"/>
      <c r="O8" s="42" t="str">
        <f>IF(N8="","",IF(N8="Yes","Pass",IF(N8="No","Fail","N/A")))</f>
        <v/>
      </c>
      <c r="P8" s="291"/>
    </row>
    <row r="9" spans="1:16" s="116" customFormat="1" ht="88.5" customHeight="1" x14ac:dyDescent="0.2">
      <c r="A9" s="118">
        <v>2</v>
      </c>
      <c r="B9" s="348" t="s">
        <v>164</v>
      </c>
      <c r="C9" s="358"/>
      <c r="D9" s="358"/>
      <c r="E9" s="358"/>
      <c r="F9" s="358"/>
      <c r="G9" s="358"/>
      <c r="H9" s="358"/>
      <c r="I9" s="358"/>
      <c r="J9" s="358"/>
      <c r="K9" s="358"/>
      <c r="L9" s="358"/>
      <c r="M9" s="358"/>
      <c r="N9" s="27"/>
      <c r="O9" s="42" t="str">
        <f>IF(N9="","",IF(N9="Yes","Pass",IF(N9="No","Fail","N/A")))</f>
        <v/>
      </c>
      <c r="P9" s="291"/>
    </row>
    <row r="10" spans="1:16" s="25" customFormat="1" ht="40.5" customHeight="1" x14ac:dyDescent="0.2">
      <c r="A10" s="35">
        <v>3</v>
      </c>
      <c r="B10" s="349" t="s">
        <v>281</v>
      </c>
      <c r="C10" s="348"/>
      <c r="D10" s="348"/>
      <c r="E10" s="348"/>
      <c r="F10" s="348"/>
      <c r="G10" s="348"/>
      <c r="H10" s="348"/>
      <c r="I10" s="348"/>
      <c r="J10" s="348"/>
      <c r="K10" s="348"/>
      <c r="L10" s="348"/>
      <c r="M10" s="348"/>
      <c r="N10" s="27"/>
      <c r="O10" s="42" t="str">
        <f t="shared" ref="O10:O22" si="0">IF(N10="","",IF(N10="Yes","Pass",IF(N10="No","Fail","N/A")))</f>
        <v/>
      </c>
      <c r="P10" s="291"/>
    </row>
    <row r="11" spans="1:16" s="116" customFormat="1" ht="27" customHeight="1" x14ac:dyDescent="0.2">
      <c r="A11" s="118">
        <v>4</v>
      </c>
      <c r="B11" s="343" t="s">
        <v>282</v>
      </c>
      <c r="C11" s="359"/>
      <c r="D11" s="359"/>
      <c r="E11" s="359"/>
      <c r="F11" s="359"/>
      <c r="G11" s="359"/>
      <c r="H11" s="359"/>
      <c r="I11" s="359"/>
      <c r="J11" s="359"/>
      <c r="K11" s="359"/>
      <c r="L11" s="359"/>
      <c r="M11" s="360"/>
      <c r="N11" s="27"/>
      <c r="O11" s="42" t="str">
        <f t="shared" si="0"/>
        <v/>
      </c>
      <c r="P11" s="291"/>
    </row>
    <row r="12" spans="1:16" s="116" customFormat="1" ht="57" customHeight="1" x14ac:dyDescent="0.2">
      <c r="A12" s="118">
        <v>5</v>
      </c>
      <c r="B12" s="349" t="s">
        <v>278</v>
      </c>
      <c r="C12" s="348"/>
      <c r="D12" s="348"/>
      <c r="E12" s="348"/>
      <c r="F12" s="348"/>
      <c r="G12" s="348"/>
      <c r="H12" s="348"/>
      <c r="I12" s="348"/>
      <c r="J12" s="348"/>
      <c r="K12" s="348"/>
      <c r="L12" s="348"/>
      <c r="M12" s="348"/>
      <c r="N12" s="27"/>
      <c r="O12" s="42" t="str">
        <f t="shared" si="0"/>
        <v/>
      </c>
      <c r="P12" s="291"/>
    </row>
    <row r="13" spans="1:16" s="116" customFormat="1" ht="53.25" customHeight="1" x14ac:dyDescent="0.2">
      <c r="A13" s="118">
        <v>6</v>
      </c>
      <c r="B13" s="348" t="s">
        <v>279</v>
      </c>
      <c r="C13" s="348"/>
      <c r="D13" s="348"/>
      <c r="E13" s="348"/>
      <c r="F13" s="348"/>
      <c r="G13" s="348"/>
      <c r="H13" s="348"/>
      <c r="I13" s="348"/>
      <c r="J13" s="348"/>
      <c r="K13" s="348"/>
      <c r="L13" s="348"/>
      <c r="M13" s="348"/>
      <c r="N13" s="27"/>
      <c r="O13" s="42" t="str">
        <f t="shared" si="0"/>
        <v/>
      </c>
      <c r="P13" s="291"/>
    </row>
    <row r="14" spans="1:16" s="116" customFormat="1" ht="54" customHeight="1" x14ac:dyDescent="0.2">
      <c r="A14" s="118">
        <v>7</v>
      </c>
      <c r="B14" s="349" t="s">
        <v>280</v>
      </c>
      <c r="C14" s="348"/>
      <c r="D14" s="348"/>
      <c r="E14" s="348"/>
      <c r="F14" s="348"/>
      <c r="G14" s="348"/>
      <c r="H14" s="348"/>
      <c r="I14" s="348"/>
      <c r="J14" s="348"/>
      <c r="K14" s="348"/>
      <c r="L14" s="348"/>
      <c r="M14" s="348"/>
      <c r="N14" s="27"/>
      <c r="O14" s="42" t="str">
        <f t="shared" si="0"/>
        <v/>
      </c>
      <c r="P14" s="291"/>
    </row>
    <row r="15" spans="1:16" s="116" customFormat="1" ht="50.25" customHeight="1" x14ac:dyDescent="0.2">
      <c r="A15" s="118">
        <v>8</v>
      </c>
      <c r="B15" s="349" t="s">
        <v>383</v>
      </c>
      <c r="C15" s="348"/>
      <c r="D15" s="348"/>
      <c r="E15" s="348"/>
      <c r="F15" s="348"/>
      <c r="G15" s="348"/>
      <c r="H15" s="348"/>
      <c r="I15" s="348"/>
      <c r="J15" s="348"/>
      <c r="K15" s="348"/>
      <c r="L15" s="348"/>
      <c r="M15" s="348"/>
      <c r="N15" s="27"/>
      <c r="O15" s="42" t="str">
        <f t="shared" si="0"/>
        <v/>
      </c>
      <c r="P15" s="291"/>
    </row>
    <row r="16" spans="1:16" s="116" customFormat="1" ht="35.25" customHeight="1" x14ac:dyDescent="0.2">
      <c r="A16" s="118">
        <v>9</v>
      </c>
      <c r="B16" s="349" t="s">
        <v>165</v>
      </c>
      <c r="C16" s="348"/>
      <c r="D16" s="348"/>
      <c r="E16" s="348"/>
      <c r="F16" s="348"/>
      <c r="G16" s="348"/>
      <c r="H16" s="348"/>
      <c r="I16" s="348"/>
      <c r="J16" s="348"/>
      <c r="K16" s="348"/>
      <c r="L16" s="348"/>
      <c r="M16" s="348"/>
      <c r="N16" s="27"/>
      <c r="O16" s="42" t="str">
        <f t="shared" si="0"/>
        <v/>
      </c>
      <c r="P16" s="291"/>
    </row>
    <row r="17" spans="1:16" s="116" customFormat="1" ht="67.5" customHeight="1" x14ac:dyDescent="0.2">
      <c r="A17" s="118">
        <v>10</v>
      </c>
      <c r="B17" s="348" t="s">
        <v>399</v>
      </c>
      <c r="C17" s="348"/>
      <c r="D17" s="348"/>
      <c r="E17" s="348"/>
      <c r="F17" s="348"/>
      <c r="G17" s="348"/>
      <c r="H17" s="348"/>
      <c r="I17" s="348"/>
      <c r="J17" s="348"/>
      <c r="K17" s="348"/>
      <c r="L17" s="348"/>
      <c r="M17" s="348"/>
      <c r="N17" s="27"/>
      <c r="O17" s="42" t="str">
        <f t="shared" si="0"/>
        <v/>
      </c>
      <c r="P17" s="291"/>
    </row>
    <row r="18" spans="1:16" s="116" customFormat="1" ht="51.75" customHeight="1" x14ac:dyDescent="0.2">
      <c r="A18" s="119">
        <v>11</v>
      </c>
      <c r="B18" s="349" t="s">
        <v>283</v>
      </c>
      <c r="C18" s="348"/>
      <c r="D18" s="348"/>
      <c r="E18" s="348"/>
      <c r="F18" s="348"/>
      <c r="G18" s="348"/>
      <c r="H18" s="348"/>
      <c r="I18" s="348"/>
      <c r="J18" s="348"/>
      <c r="K18" s="348"/>
      <c r="L18" s="348"/>
      <c r="M18" s="348"/>
      <c r="N18" s="27"/>
      <c r="O18" s="42" t="str">
        <f t="shared" si="0"/>
        <v/>
      </c>
      <c r="P18" s="291"/>
    </row>
    <row r="19" spans="1:16" s="116" customFormat="1" ht="45" customHeight="1" x14ac:dyDescent="0.2">
      <c r="A19" s="118">
        <v>12</v>
      </c>
      <c r="B19" s="349" t="s">
        <v>166</v>
      </c>
      <c r="C19" s="348"/>
      <c r="D19" s="348"/>
      <c r="E19" s="348"/>
      <c r="F19" s="348"/>
      <c r="G19" s="348"/>
      <c r="H19" s="348"/>
      <c r="I19" s="348"/>
      <c r="J19" s="348"/>
      <c r="K19" s="348"/>
      <c r="L19" s="348"/>
      <c r="M19" s="348"/>
      <c r="N19" s="27"/>
      <c r="O19" s="42" t="str">
        <f t="shared" si="0"/>
        <v/>
      </c>
      <c r="P19" s="291"/>
    </row>
    <row r="20" spans="1:16" s="116" customFormat="1" ht="36.75" customHeight="1" x14ac:dyDescent="0.2">
      <c r="A20" s="118">
        <v>13</v>
      </c>
      <c r="B20" s="348" t="s">
        <v>167</v>
      </c>
      <c r="C20" s="348"/>
      <c r="D20" s="348"/>
      <c r="E20" s="348"/>
      <c r="F20" s="348"/>
      <c r="G20" s="348"/>
      <c r="H20" s="348"/>
      <c r="I20" s="348"/>
      <c r="J20" s="348"/>
      <c r="K20" s="348"/>
      <c r="L20" s="348"/>
      <c r="M20" s="348"/>
      <c r="N20" s="27"/>
      <c r="O20" s="42" t="str">
        <f t="shared" si="0"/>
        <v/>
      </c>
      <c r="P20" s="291"/>
    </row>
    <row r="21" spans="1:16" s="116" customFormat="1" ht="41.25" customHeight="1" x14ac:dyDescent="0.2">
      <c r="A21" s="118">
        <v>14</v>
      </c>
      <c r="B21" s="348" t="s">
        <v>384</v>
      </c>
      <c r="C21" s="348"/>
      <c r="D21" s="348"/>
      <c r="E21" s="348"/>
      <c r="F21" s="348"/>
      <c r="G21" s="348"/>
      <c r="H21" s="348"/>
      <c r="I21" s="348"/>
      <c r="J21" s="348"/>
      <c r="K21" s="348"/>
      <c r="L21" s="348"/>
      <c r="M21" s="348"/>
      <c r="N21" s="27"/>
      <c r="O21" s="42" t="str">
        <f t="shared" si="0"/>
        <v/>
      </c>
      <c r="P21" s="291"/>
    </row>
    <row r="22" spans="1:16" ht="48" customHeight="1" x14ac:dyDescent="0.2">
      <c r="A22" s="118">
        <v>15</v>
      </c>
      <c r="B22" s="343" t="s">
        <v>412</v>
      </c>
      <c r="C22" s="311"/>
      <c r="D22" s="311"/>
      <c r="E22" s="311"/>
      <c r="F22" s="311"/>
      <c r="G22" s="311"/>
      <c r="H22" s="311"/>
      <c r="I22" s="311"/>
      <c r="J22" s="311"/>
      <c r="K22" s="311"/>
      <c r="L22" s="311"/>
      <c r="M22" s="312"/>
      <c r="N22" s="27"/>
      <c r="O22" s="42" t="str">
        <f t="shared" si="0"/>
        <v/>
      </c>
      <c r="P22" s="291"/>
    </row>
    <row r="23" spans="1:16" ht="43.5" customHeight="1" x14ac:dyDescent="0.2">
      <c r="A23" s="204">
        <v>16</v>
      </c>
      <c r="B23" s="350" t="s">
        <v>326</v>
      </c>
      <c r="C23" s="351"/>
      <c r="D23" s="351"/>
      <c r="E23" s="351"/>
      <c r="F23" s="351"/>
      <c r="G23" s="351"/>
      <c r="H23" s="351"/>
      <c r="I23" s="351"/>
      <c r="J23" s="351"/>
      <c r="K23" s="351"/>
      <c r="L23" s="351"/>
      <c r="M23" s="351"/>
      <c r="N23" s="205"/>
      <c r="O23" s="206" t="str">
        <f t="shared" ref="O23" si="1">IF(N23="","",IF(N23="Yes","Pass",IF(N23="No","Fail","N/A")))</f>
        <v/>
      </c>
      <c r="P23" s="291"/>
    </row>
  </sheetData>
  <mergeCells count="22">
    <mergeCell ref="B23:M23"/>
    <mergeCell ref="B22:M22"/>
    <mergeCell ref="D1:E1"/>
    <mergeCell ref="L3:O3"/>
    <mergeCell ref="D2:I2"/>
    <mergeCell ref="D5:E5"/>
    <mergeCell ref="B16:M16"/>
    <mergeCell ref="B7:M7"/>
    <mergeCell ref="B8:M8"/>
    <mergeCell ref="B9:M9"/>
    <mergeCell ref="B10:M10"/>
    <mergeCell ref="B11:M11"/>
    <mergeCell ref="B12:M12"/>
    <mergeCell ref="B13:M13"/>
    <mergeCell ref="B14:M14"/>
    <mergeCell ref="D4:G4"/>
    <mergeCell ref="B21:M21"/>
    <mergeCell ref="B15:M15"/>
    <mergeCell ref="B17:M17"/>
    <mergeCell ref="B18:M18"/>
    <mergeCell ref="B19:M19"/>
    <mergeCell ref="B20:M20"/>
  </mergeCells>
  <conditionalFormatting sqref="O8:O23">
    <cfRule type="containsText" dxfId="101" priority="1" operator="containsText" text="Fail">
      <formula>NOT(ISERROR(SEARCH("Fail",O8)))</formula>
    </cfRule>
  </conditionalFormatting>
  <dataValidations count="2">
    <dataValidation type="list" showErrorMessage="1" errorTitle="Invalid Selection" error="Select either Yes, No, or N/A from the dropdown list. Click &quot;Cancel&quot; below, then update selection." sqref="N23" xr:uid="{5B58F78A-17B2-4AB9-9420-9D53D520441F}">
      <formula1>"Yes,No,NA"</formula1>
    </dataValidation>
    <dataValidation type="list" showErrorMessage="1" errorTitle="Invalid Selection" error="Select either Yes, No, or N/A from the dropdown list. Click &quot;Cancel&quot; below, then update selection." sqref="N8:N22" xr:uid="{47958B1D-1B6B-4CA2-85AE-E94AA3E9C0B4}">
      <formula1>"Yes,No,N/A"</formula1>
    </dataValidation>
  </dataValidations>
  <pageMargins left="0.7" right="0.7" top="0.75" bottom="0.75" header="0.3" footer="0.3"/>
  <ignoredErrors>
    <ignoredError sqref="O8:O23"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D9160-BE2E-43D6-B35A-9444F0FC59B8}">
  <sheetPr>
    <tabColor rgb="FFFF0000"/>
  </sheetPr>
  <dimension ref="A1:AQ210"/>
  <sheetViews>
    <sheetView topLeftCell="A157" workbookViewId="0">
      <selection activeCell="A175" sqref="A175:XFD175"/>
    </sheetView>
  </sheetViews>
  <sheetFormatPr defaultRowHeight="15" x14ac:dyDescent="0.25"/>
  <cols>
    <col min="1" max="1" width="13.7109375" customWidth="1"/>
    <col min="2" max="2" width="10.28515625" customWidth="1"/>
    <col min="3" max="3" width="3.85546875" customWidth="1"/>
    <col min="4" max="4" width="12.28515625" customWidth="1"/>
    <col min="5" max="5" width="10.5703125" customWidth="1"/>
    <col min="6" max="6" width="10.28515625" customWidth="1"/>
    <col min="7" max="7" width="10.85546875" customWidth="1"/>
    <col min="8" max="8" width="12.5703125" customWidth="1"/>
    <col min="11" max="11" width="10.85546875" customWidth="1"/>
    <col min="21" max="21" width="10.42578125" customWidth="1"/>
    <col min="24" max="24" width="9.5703125" customWidth="1"/>
    <col min="27" max="27" width="9.140625" customWidth="1"/>
    <col min="45" max="45" width="13.140625" customWidth="1"/>
    <col min="46" max="46" width="7.140625" customWidth="1"/>
    <col min="48" max="48" width="11.85546875" customWidth="1"/>
  </cols>
  <sheetData>
    <row r="1" spans="1:43" ht="15.75" thickBot="1" x14ac:dyDescent="0.3"/>
    <row r="2" spans="1:43" ht="45" x14ac:dyDescent="0.25">
      <c r="A2" s="179" t="s">
        <v>108</v>
      </c>
      <c r="B2" s="181"/>
      <c r="C2" s="180"/>
      <c r="D2" s="188" t="s">
        <v>109</v>
      </c>
      <c r="E2" s="181"/>
      <c r="G2" s="198" t="s">
        <v>324</v>
      </c>
    </row>
    <row r="3" spans="1:43" x14ac:dyDescent="0.25">
      <c r="A3" s="182" t="s">
        <v>110</v>
      </c>
      <c r="B3" s="183">
        <f>E30+E124+W124+E89+E44+E56+E69+E109+E136+E152</f>
        <v>0</v>
      </c>
      <c r="D3" s="189">
        <f>COUNTIF(C162:R763,"yes")</f>
        <v>0</v>
      </c>
      <c r="E3" s="183"/>
      <c r="G3" s="199">
        <f>SUM(B3:B5)</f>
        <v>0</v>
      </c>
    </row>
    <row r="4" spans="1:43" x14ac:dyDescent="0.25">
      <c r="A4" s="182" t="s">
        <v>111</v>
      </c>
      <c r="B4" s="183">
        <f>E31+E125+W125+E90+E45+E57+E70+E110+E137+E153</f>
        <v>0</v>
      </c>
      <c r="D4" s="189"/>
      <c r="E4" s="183"/>
      <c r="G4" s="199"/>
    </row>
    <row r="5" spans="1:43" x14ac:dyDescent="0.25">
      <c r="A5" s="182" t="s">
        <v>11</v>
      </c>
      <c r="B5" s="183">
        <f>E32+E126+W126+E91+E46+E58+E71+E111+E138+E154</f>
        <v>0</v>
      </c>
      <c r="D5" s="189"/>
      <c r="E5" s="183"/>
      <c r="G5" s="199"/>
    </row>
    <row r="6" spans="1:43" x14ac:dyDescent="0.25">
      <c r="A6" s="182" t="s">
        <v>112</v>
      </c>
      <c r="B6" s="183">
        <f>SUM(B3:B4)</f>
        <v>0</v>
      </c>
      <c r="D6" s="189"/>
      <c r="E6" s="183"/>
      <c r="G6" s="199"/>
    </row>
    <row r="7" spans="1:43" ht="15.75" thickBot="1" x14ac:dyDescent="0.3">
      <c r="A7" s="184" t="s">
        <v>113</v>
      </c>
      <c r="B7" s="187" t="e">
        <f>B3/B6</f>
        <v>#DIV/0!</v>
      </c>
      <c r="C7" s="185"/>
      <c r="D7" s="190"/>
      <c r="E7" s="186"/>
      <c r="G7" s="200"/>
    </row>
    <row r="8" spans="1:43" x14ac:dyDescent="0.25">
      <c r="A8" s="32"/>
      <c r="B8" s="79"/>
    </row>
    <row r="9" spans="1:43" ht="45" x14ac:dyDescent="0.25">
      <c r="E9" s="72" t="s">
        <v>311</v>
      </c>
      <c r="F9" s="72" t="s">
        <v>103</v>
      </c>
      <c r="G9" s="73" t="str">
        <f>'Progress Note Review'!N8</f>
        <v>Server Name</v>
      </c>
      <c r="H9" s="73" t="str">
        <f>'Progress Note Review'!P8</f>
        <v>Server Name</v>
      </c>
      <c r="I9" s="73" t="str">
        <f>'Progress Note Review'!R8</f>
        <v>Server Name</v>
      </c>
      <c r="J9" s="73" t="str">
        <f>'Progress Note Review'!T8</f>
        <v>Server Name</v>
      </c>
      <c r="K9" s="73" t="str">
        <f>'Progress Note Review'!V8</f>
        <v>Server Name</v>
      </c>
      <c r="L9" s="73" t="str">
        <f>'Progress Note Review'!X8</f>
        <v>Server Name</v>
      </c>
      <c r="M9" s="73" t="str">
        <f>'Progress Note Review'!Z8</f>
        <v>Server Name</v>
      </c>
      <c r="N9" s="73" t="str">
        <f>'Progress Note Review'!AB8</f>
        <v>Server Name</v>
      </c>
      <c r="O9" s="73" t="str">
        <f>'Progress Note Review'!AD8</f>
        <v>Server Name</v>
      </c>
      <c r="P9" s="73" t="str">
        <f>'Progress Note Review'!AF8</f>
        <v>Server Name</v>
      </c>
      <c r="Q9" s="73" t="str">
        <f>'Progress Note Review'!AH8</f>
        <v>Server Name</v>
      </c>
      <c r="R9" s="73" t="str">
        <f>'Progress Note Review'!AJ8</f>
        <v>Server Name</v>
      </c>
      <c r="S9" s="73" t="str">
        <f>'Progress Note Review'!AL8</f>
        <v>Server Name</v>
      </c>
      <c r="T9" s="73" t="str">
        <f>'Progress Note Review'!AN8</f>
        <v>Server Name</v>
      </c>
      <c r="U9" s="73" t="str">
        <f>'Progress Note Review'!AP8</f>
        <v>Server Name</v>
      </c>
      <c r="V9" s="73" t="str">
        <f>'Progress Note Review'!AR8</f>
        <v>Server Name</v>
      </c>
      <c r="W9" s="73" t="str">
        <f>'Progress Note Review'!AT8</f>
        <v>Server Name</v>
      </c>
      <c r="X9" s="73" t="str">
        <f>'Progress Note Review'!AV8</f>
        <v>Server Name</v>
      </c>
      <c r="Y9" s="73" t="str">
        <f>'Progress Note Review'!AX8</f>
        <v>Server Name</v>
      </c>
      <c r="Z9" s="73" t="str">
        <f>'Progress Note Review'!AZ8</f>
        <v>Server Name</v>
      </c>
      <c r="AA9" s="73" t="str">
        <f>'Progress Note Review'!BB8</f>
        <v>Server Name</v>
      </c>
      <c r="AB9" s="73" t="str">
        <f>'Progress Note Review'!BD8</f>
        <v>Server Name</v>
      </c>
      <c r="AC9" s="73" t="str">
        <f>'Progress Note Review'!BF8</f>
        <v>Server Name</v>
      </c>
      <c r="AD9" s="73" t="str">
        <f>'Progress Note Review'!BH8</f>
        <v>Server Name</v>
      </c>
      <c r="AE9" s="73" t="str">
        <f>'Progress Note Review'!BJ8</f>
        <v>Server Name</v>
      </c>
      <c r="AF9" s="73" t="str">
        <f>'Progress Note Review'!BL8</f>
        <v>Server Name</v>
      </c>
      <c r="AG9" s="73" t="str">
        <f>'Progress Note Review'!BN8</f>
        <v>Server Name</v>
      </c>
      <c r="AH9" s="73" t="str">
        <f>'Progress Note Review'!BP8</f>
        <v>Server Name</v>
      </c>
      <c r="AI9" s="73" t="str">
        <f>'Progress Note Review'!BR8</f>
        <v>Server Name</v>
      </c>
      <c r="AJ9" s="73" t="str">
        <f>'Progress Note Review'!BT8</f>
        <v>Server Name</v>
      </c>
      <c r="AK9" s="73">
        <f>'Progress Note Review'!BW8</f>
        <v>0</v>
      </c>
      <c r="AL9" s="74" t="s">
        <v>104</v>
      </c>
      <c r="AM9" s="74" t="s">
        <v>204</v>
      </c>
      <c r="AN9" s="74" t="s">
        <v>105</v>
      </c>
      <c r="AO9" s="74" t="s">
        <v>106</v>
      </c>
      <c r="AP9" s="74" t="s">
        <v>107</v>
      </c>
    </row>
    <row r="10" spans="1:43" x14ac:dyDescent="0.25">
      <c r="E10" s="78"/>
      <c r="F10" t="s">
        <v>284</v>
      </c>
      <c r="G10" s="178" t="str">
        <f>'Progress Note Review'!O9</f>
        <v/>
      </c>
      <c r="H10" s="178" t="str">
        <f>'Progress Note Review'!Q9</f>
        <v/>
      </c>
      <c r="I10" s="50" t="str">
        <f>'Progress Note Review'!S9</f>
        <v/>
      </c>
      <c r="J10" s="50" t="str">
        <f>'Progress Note Review'!U9</f>
        <v/>
      </c>
      <c r="K10" s="50" t="str">
        <f>'Progress Note Review'!W9</f>
        <v/>
      </c>
      <c r="L10" s="50" t="str">
        <f>'Progress Note Review'!Y9</f>
        <v/>
      </c>
      <c r="M10" s="50" t="str">
        <f>'Progress Note Review'!AA9</f>
        <v/>
      </c>
      <c r="N10" s="50" t="str">
        <f>'Progress Note Review'!AC9</f>
        <v/>
      </c>
      <c r="O10" s="50" t="str">
        <f>'Progress Note Review'!AE9</f>
        <v/>
      </c>
      <c r="P10" s="50" t="str">
        <f>'Progress Note Review'!AG9</f>
        <v/>
      </c>
      <c r="Q10" s="50" t="str">
        <f>'Progress Note Review'!AI9</f>
        <v/>
      </c>
      <c r="R10" s="178" t="str">
        <f>'Progress Note Review'!AK9</f>
        <v/>
      </c>
      <c r="S10" s="178" t="str">
        <f>'Progress Note Review'!AM9</f>
        <v/>
      </c>
      <c r="T10" s="178" t="str">
        <f>'Progress Note Review'!AO9</f>
        <v/>
      </c>
      <c r="U10" s="178" t="str">
        <f>'Progress Note Review'!AQ9</f>
        <v/>
      </c>
      <c r="V10" s="178" t="str">
        <f>'Progress Note Review'!AS9</f>
        <v/>
      </c>
      <c r="W10" s="178" t="str">
        <f>'Progress Note Review'!AU9</f>
        <v/>
      </c>
      <c r="X10" s="178" t="str">
        <f>'Progress Note Review'!AW9</f>
        <v/>
      </c>
      <c r="Y10" s="178" t="str">
        <f>'Progress Note Review'!AY9</f>
        <v/>
      </c>
      <c r="Z10" s="178" t="str">
        <f>'Progress Note Review'!BA9</f>
        <v/>
      </c>
      <c r="AA10" s="178" t="str">
        <f>'Progress Note Review'!BC9</f>
        <v/>
      </c>
      <c r="AB10" s="178" t="str">
        <f>'Progress Note Review'!BE9</f>
        <v/>
      </c>
      <c r="AC10" s="178" t="str">
        <f>'Progress Note Review'!BG9</f>
        <v/>
      </c>
      <c r="AD10" s="178" t="str">
        <f>'Progress Note Review'!BI9</f>
        <v/>
      </c>
      <c r="AE10" s="178" t="str">
        <f>'Progress Note Review'!BK9</f>
        <v/>
      </c>
      <c r="AF10" s="178" t="str">
        <f>'Progress Note Review'!BM9</f>
        <v/>
      </c>
      <c r="AG10" s="178" t="str">
        <f>'Progress Note Review'!BO9</f>
        <v/>
      </c>
      <c r="AH10" s="178" t="str">
        <f>'Progress Note Review'!BQ9</f>
        <v/>
      </c>
      <c r="AI10" s="178" t="str">
        <f>'Progress Note Review'!BS9</f>
        <v/>
      </c>
      <c r="AJ10" s="178" t="str">
        <f>'Progress Note Review'!BU9</f>
        <v/>
      </c>
      <c r="AK10" s="178" t="str">
        <f>'Progress Note Review'!BW9</f>
        <v/>
      </c>
      <c r="AL10" s="76">
        <f>COUNTIF(G10:AJ10,"Pass")</f>
        <v>0</v>
      </c>
      <c r="AM10" s="76">
        <f>COUNTIF(G10:AJ10,"fail")</f>
        <v>0</v>
      </c>
      <c r="AN10" s="76">
        <f>COUNTIF(G10:AJ10,"NA")</f>
        <v>0</v>
      </c>
      <c r="AO10" s="76">
        <f>AL10+AM10</f>
        <v>0</v>
      </c>
      <c r="AP10" s="77" t="str">
        <f>IF(OR(AL10&gt;0,AM10&gt;0),AL10/AO10,"NA")</f>
        <v>NA</v>
      </c>
      <c r="AQ10" s="79" t="str">
        <f>IF(OR(AL10&gt;0,AM10&gt;0),AL10/AO10,"NA")</f>
        <v>NA</v>
      </c>
    </row>
    <row r="11" spans="1:43" x14ac:dyDescent="0.25">
      <c r="E11" s="78"/>
      <c r="F11" s="50" t="s">
        <v>286</v>
      </c>
      <c r="G11" s="178" t="str">
        <f>'Progress Note Review'!O10</f>
        <v/>
      </c>
      <c r="H11" s="178" t="str">
        <f>'Progress Note Review'!Q10</f>
        <v/>
      </c>
      <c r="I11" s="50" t="str">
        <f>'Progress Note Review'!S10</f>
        <v/>
      </c>
      <c r="J11" s="50" t="str">
        <f>'Progress Note Review'!U10</f>
        <v/>
      </c>
      <c r="K11" s="50" t="str">
        <f>'Progress Note Review'!W10</f>
        <v/>
      </c>
      <c r="L11" s="50" t="str">
        <f>'Progress Note Review'!Y10</f>
        <v/>
      </c>
      <c r="M11" s="50" t="str">
        <f>'Progress Note Review'!AA10</f>
        <v/>
      </c>
      <c r="N11" s="50" t="str">
        <f>'Progress Note Review'!AC10</f>
        <v/>
      </c>
      <c r="O11" s="50" t="str">
        <f>'Progress Note Review'!AE10</f>
        <v/>
      </c>
      <c r="P11" s="50" t="str">
        <f>'Progress Note Review'!AG10</f>
        <v/>
      </c>
      <c r="Q11" s="50" t="str">
        <f>'Progress Note Review'!AI10</f>
        <v/>
      </c>
      <c r="R11" s="178" t="str">
        <f>'Progress Note Review'!AK10</f>
        <v/>
      </c>
      <c r="S11" s="178" t="str">
        <f>'Progress Note Review'!AM10</f>
        <v/>
      </c>
      <c r="T11" s="178" t="str">
        <f>'Progress Note Review'!AO10</f>
        <v/>
      </c>
      <c r="U11" s="178" t="str">
        <f>'Progress Note Review'!AQ10</f>
        <v/>
      </c>
      <c r="V11" s="178" t="str">
        <f>'Progress Note Review'!AS10</f>
        <v/>
      </c>
      <c r="W11" s="178" t="str">
        <f>'Progress Note Review'!AU10</f>
        <v/>
      </c>
      <c r="X11" s="178" t="str">
        <f>'Progress Note Review'!AW10</f>
        <v/>
      </c>
      <c r="Y11" s="178" t="str">
        <f>'Progress Note Review'!AY10</f>
        <v/>
      </c>
      <c r="Z11" s="178" t="str">
        <f>'Progress Note Review'!BA10</f>
        <v/>
      </c>
      <c r="AA11" s="178" t="str">
        <f>'Progress Note Review'!BC10</f>
        <v/>
      </c>
      <c r="AB11" s="178" t="str">
        <f>'Progress Note Review'!BE10</f>
        <v/>
      </c>
      <c r="AC11" s="178" t="str">
        <f>'Progress Note Review'!BG10</f>
        <v/>
      </c>
      <c r="AD11" s="178" t="str">
        <f>'Progress Note Review'!BI10</f>
        <v/>
      </c>
      <c r="AE11" s="178" t="str">
        <f>'Progress Note Review'!BK10</f>
        <v/>
      </c>
      <c r="AF11" s="178" t="str">
        <f>'Progress Note Review'!BM10</f>
        <v/>
      </c>
      <c r="AG11" s="178" t="str">
        <f>'Progress Note Review'!BO10</f>
        <v/>
      </c>
      <c r="AH11" s="178" t="str">
        <f>'Progress Note Review'!BQ10</f>
        <v/>
      </c>
      <c r="AI11" s="178" t="str">
        <f>'Progress Note Review'!BS10</f>
        <v/>
      </c>
      <c r="AJ11" s="178" t="str">
        <f>'Progress Note Review'!BU10</f>
        <v/>
      </c>
      <c r="AK11" s="178" t="str">
        <f>'Progress Note Review'!BW10</f>
        <v/>
      </c>
      <c r="AL11" s="76">
        <f t="shared" ref="AL11:AL29" si="0">COUNTIF(G11:AJ11,"Pass")</f>
        <v>0</v>
      </c>
      <c r="AM11" s="76">
        <f t="shared" ref="AM11:AM29" si="1">COUNTIF(G11:AJ11,"fail")</f>
        <v>0</v>
      </c>
      <c r="AN11" s="76">
        <f t="shared" ref="AN11:AN29" si="2">COUNTIF(G11:AJ11,"NA")</f>
        <v>0</v>
      </c>
      <c r="AO11" s="76">
        <f>AL11+AM11</f>
        <v>0</v>
      </c>
      <c r="AP11" s="77" t="str">
        <f t="shared" ref="AP11:AP29" si="3">IF(OR(AL11&gt;0,AM11&gt;0),AL11/AO11,"NA")</f>
        <v>NA</v>
      </c>
      <c r="AQ11" s="79" t="str">
        <f t="shared" ref="AQ11:AQ29" si="4">IF(OR(AL11&gt;0,AM11&gt;0),AL11/AO11,"NA")</f>
        <v>NA</v>
      </c>
    </row>
    <row r="12" spans="1:43" x14ac:dyDescent="0.25">
      <c r="E12" s="78"/>
      <c r="F12" s="50" t="s">
        <v>288</v>
      </c>
      <c r="G12" s="178" t="str">
        <f>'Progress Note Review'!O11</f>
        <v/>
      </c>
      <c r="H12" s="178" t="str">
        <f>'Progress Note Review'!Q11</f>
        <v/>
      </c>
      <c r="I12" s="50" t="str">
        <f>'Progress Note Review'!S11</f>
        <v/>
      </c>
      <c r="J12" s="50" t="str">
        <f>'Progress Note Review'!U11</f>
        <v/>
      </c>
      <c r="K12" s="50" t="str">
        <f>'Progress Note Review'!W11</f>
        <v/>
      </c>
      <c r="L12" s="50" t="str">
        <f>'Progress Note Review'!Y11</f>
        <v/>
      </c>
      <c r="M12" s="50" t="str">
        <f>'Progress Note Review'!AA11</f>
        <v/>
      </c>
      <c r="N12" s="50" t="str">
        <f>'Progress Note Review'!AC11</f>
        <v/>
      </c>
      <c r="O12" s="50" t="str">
        <f>'Progress Note Review'!AE11</f>
        <v/>
      </c>
      <c r="P12" s="50" t="str">
        <f>'Progress Note Review'!AG11</f>
        <v/>
      </c>
      <c r="Q12" s="50" t="str">
        <f>'Progress Note Review'!AI11</f>
        <v/>
      </c>
      <c r="R12" s="178" t="str">
        <f>'Progress Note Review'!AK11</f>
        <v/>
      </c>
      <c r="S12" s="178" t="str">
        <f>'Progress Note Review'!AM11</f>
        <v/>
      </c>
      <c r="T12" s="178" t="str">
        <f>'Progress Note Review'!AO11</f>
        <v/>
      </c>
      <c r="U12" s="178" t="str">
        <f>'Progress Note Review'!AQ11</f>
        <v/>
      </c>
      <c r="V12" s="178" t="str">
        <f>'Progress Note Review'!AS11</f>
        <v/>
      </c>
      <c r="W12" s="178" t="str">
        <f>'Progress Note Review'!AU11</f>
        <v/>
      </c>
      <c r="X12" s="178" t="str">
        <f>'Progress Note Review'!AW11</f>
        <v/>
      </c>
      <c r="Y12" s="178" t="str">
        <f>'Progress Note Review'!AY11</f>
        <v/>
      </c>
      <c r="Z12" s="178" t="str">
        <f>'Progress Note Review'!BA11</f>
        <v/>
      </c>
      <c r="AA12" s="178" t="str">
        <f>'Progress Note Review'!BC11</f>
        <v/>
      </c>
      <c r="AB12" s="178" t="str">
        <f>'Progress Note Review'!BE11</f>
        <v/>
      </c>
      <c r="AC12" s="178" t="str">
        <f>'Progress Note Review'!BG11</f>
        <v/>
      </c>
      <c r="AD12" s="178" t="str">
        <f>'Progress Note Review'!BI11</f>
        <v/>
      </c>
      <c r="AE12" s="178" t="str">
        <f>'Progress Note Review'!BK11</f>
        <v/>
      </c>
      <c r="AF12" s="178" t="str">
        <f>'Progress Note Review'!BM11</f>
        <v/>
      </c>
      <c r="AG12" s="178" t="str">
        <f>'Progress Note Review'!BO11</f>
        <v/>
      </c>
      <c r="AH12" s="178" t="str">
        <f>'Progress Note Review'!BQ11</f>
        <v/>
      </c>
      <c r="AI12" s="178" t="str">
        <f>'Progress Note Review'!BS11</f>
        <v/>
      </c>
      <c r="AJ12" s="178" t="str">
        <f>'Progress Note Review'!BU11</f>
        <v/>
      </c>
      <c r="AK12" s="178" t="str">
        <f>'Progress Note Review'!BW11</f>
        <v/>
      </c>
      <c r="AL12" s="76">
        <f t="shared" si="0"/>
        <v>0</v>
      </c>
      <c r="AM12" s="76">
        <f t="shared" si="1"/>
        <v>0</v>
      </c>
      <c r="AN12" s="76">
        <f t="shared" si="2"/>
        <v>0</v>
      </c>
      <c r="AO12" s="76">
        <f t="shared" ref="AO12:AO29" si="5">AL12+AM12</f>
        <v>0</v>
      </c>
      <c r="AP12" s="77" t="str">
        <f t="shared" si="3"/>
        <v>NA</v>
      </c>
      <c r="AQ12" s="79" t="str">
        <f t="shared" si="4"/>
        <v>NA</v>
      </c>
    </row>
    <row r="13" spans="1:43" x14ac:dyDescent="0.25">
      <c r="E13" s="78"/>
      <c r="F13" s="50" t="s">
        <v>290</v>
      </c>
      <c r="G13" s="178" t="str">
        <f>'Progress Note Review'!O12</f>
        <v/>
      </c>
      <c r="H13" s="178" t="str">
        <f>'Progress Note Review'!Q12</f>
        <v/>
      </c>
      <c r="I13" s="50" t="str">
        <f>'Progress Note Review'!S12</f>
        <v/>
      </c>
      <c r="J13" s="50" t="str">
        <f>'Progress Note Review'!U12</f>
        <v/>
      </c>
      <c r="K13" s="50" t="str">
        <f>'Progress Note Review'!W12</f>
        <v/>
      </c>
      <c r="L13" s="50" t="str">
        <f>'Progress Note Review'!Y12</f>
        <v/>
      </c>
      <c r="M13" s="50" t="str">
        <f>'Progress Note Review'!AA12</f>
        <v/>
      </c>
      <c r="N13" s="50" t="str">
        <f>'Progress Note Review'!AC12</f>
        <v/>
      </c>
      <c r="O13" s="50" t="str">
        <f>'Progress Note Review'!AE12</f>
        <v/>
      </c>
      <c r="P13" s="50" t="str">
        <f>'Progress Note Review'!AG12</f>
        <v/>
      </c>
      <c r="Q13" s="50" t="str">
        <f>'Progress Note Review'!AI12</f>
        <v/>
      </c>
      <c r="R13" s="178" t="str">
        <f>'Progress Note Review'!AK12</f>
        <v/>
      </c>
      <c r="S13" s="178" t="str">
        <f>'Progress Note Review'!AM12</f>
        <v/>
      </c>
      <c r="T13" s="178" t="str">
        <f>'Progress Note Review'!AO12</f>
        <v/>
      </c>
      <c r="U13" s="178" t="str">
        <f>'Progress Note Review'!AQ12</f>
        <v/>
      </c>
      <c r="V13" s="178" t="str">
        <f>'Progress Note Review'!AS12</f>
        <v/>
      </c>
      <c r="W13" s="178" t="str">
        <f>'Progress Note Review'!AU12</f>
        <v/>
      </c>
      <c r="X13" s="178" t="str">
        <f>'Progress Note Review'!AW12</f>
        <v/>
      </c>
      <c r="Y13" s="178" t="str">
        <f>'Progress Note Review'!AY12</f>
        <v/>
      </c>
      <c r="Z13" s="178" t="str">
        <f>'Progress Note Review'!BA12</f>
        <v/>
      </c>
      <c r="AA13" s="178" t="str">
        <f>'Progress Note Review'!BC12</f>
        <v/>
      </c>
      <c r="AB13" s="178" t="str">
        <f>'Progress Note Review'!BE12</f>
        <v/>
      </c>
      <c r="AC13" s="178" t="str">
        <f>'Progress Note Review'!BG12</f>
        <v/>
      </c>
      <c r="AD13" s="178" t="str">
        <f>'Progress Note Review'!BI12</f>
        <v/>
      </c>
      <c r="AE13" s="178" t="str">
        <f>'Progress Note Review'!BK12</f>
        <v/>
      </c>
      <c r="AF13" s="178" t="str">
        <f>'Progress Note Review'!BM12</f>
        <v/>
      </c>
      <c r="AG13" s="178" t="str">
        <f>'Progress Note Review'!BO12</f>
        <v/>
      </c>
      <c r="AH13" s="178" t="str">
        <f>'Progress Note Review'!BQ12</f>
        <v/>
      </c>
      <c r="AI13" s="178" t="str">
        <f>'Progress Note Review'!BS12</f>
        <v/>
      </c>
      <c r="AJ13" s="178" t="str">
        <f>'Progress Note Review'!BU12</f>
        <v/>
      </c>
      <c r="AK13" s="178" t="str">
        <f>'Progress Note Review'!BW12</f>
        <v/>
      </c>
      <c r="AL13" s="76">
        <f t="shared" si="0"/>
        <v>0</v>
      </c>
      <c r="AM13" s="76">
        <f t="shared" si="1"/>
        <v>0</v>
      </c>
      <c r="AN13" s="76">
        <f t="shared" si="2"/>
        <v>0</v>
      </c>
      <c r="AO13" s="76">
        <f t="shared" si="5"/>
        <v>0</v>
      </c>
      <c r="AP13" s="77" t="str">
        <f t="shared" si="3"/>
        <v>NA</v>
      </c>
      <c r="AQ13" s="79" t="str">
        <f t="shared" si="4"/>
        <v>NA</v>
      </c>
    </row>
    <row r="14" spans="1:43" x14ac:dyDescent="0.25">
      <c r="E14" s="78"/>
      <c r="F14" s="50" t="s">
        <v>292</v>
      </c>
      <c r="G14" s="178" t="str">
        <f>'Progress Note Review'!O13</f>
        <v/>
      </c>
      <c r="H14" s="178" t="str">
        <f>'Progress Note Review'!Q13</f>
        <v/>
      </c>
      <c r="I14" s="50" t="str">
        <f>'Progress Note Review'!S13</f>
        <v/>
      </c>
      <c r="J14" s="50" t="str">
        <f>'Progress Note Review'!U13</f>
        <v/>
      </c>
      <c r="K14" s="50" t="str">
        <f>'Progress Note Review'!W13</f>
        <v/>
      </c>
      <c r="L14" s="50" t="str">
        <f>'Progress Note Review'!Y13</f>
        <v/>
      </c>
      <c r="M14" s="50" t="str">
        <f>'Progress Note Review'!AA13</f>
        <v/>
      </c>
      <c r="N14" s="50" t="str">
        <f>'Progress Note Review'!AC13</f>
        <v/>
      </c>
      <c r="O14" s="50" t="str">
        <f>'Progress Note Review'!AE13</f>
        <v/>
      </c>
      <c r="P14" s="50" t="str">
        <f>'Progress Note Review'!AG13</f>
        <v/>
      </c>
      <c r="Q14" s="50" t="str">
        <f>'Progress Note Review'!AI13</f>
        <v/>
      </c>
      <c r="R14" s="178" t="str">
        <f>'Progress Note Review'!AK13</f>
        <v/>
      </c>
      <c r="S14" s="178" t="str">
        <f>'Progress Note Review'!AM13</f>
        <v/>
      </c>
      <c r="T14" s="178" t="str">
        <f>'Progress Note Review'!AO13</f>
        <v/>
      </c>
      <c r="U14" s="178" t="str">
        <f>'Progress Note Review'!AQ13</f>
        <v/>
      </c>
      <c r="V14" s="178" t="str">
        <f>'Progress Note Review'!AS13</f>
        <v/>
      </c>
      <c r="W14" s="178" t="str">
        <f>'Progress Note Review'!AU13</f>
        <v/>
      </c>
      <c r="X14" s="178" t="str">
        <f>'Progress Note Review'!AW13</f>
        <v/>
      </c>
      <c r="Y14" s="178" t="str">
        <f>'Progress Note Review'!AY13</f>
        <v/>
      </c>
      <c r="Z14" s="178" t="str">
        <f>'Progress Note Review'!BA13</f>
        <v/>
      </c>
      <c r="AA14" s="178" t="str">
        <f>'Progress Note Review'!BC13</f>
        <v/>
      </c>
      <c r="AB14" s="178" t="str">
        <f>'Progress Note Review'!BE13</f>
        <v/>
      </c>
      <c r="AC14" s="178" t="str">
        <f>'Progress Note Review'!BG13</f>
        <v/>
      </c>
      <c r="AD14" s="178" t="str">
        <f>'Progress Note Review'!BI13</f>
        <v/>
      </c>
      <c r="AE14" s="178" t="str">
        <f>'Progress Note Review'!BK13</f>
        <v/>
      </c>
      <c r="AF14" s="178" t="str">
        <f>'Progress Note Review'!BM13</f>
        <v/>
      </c>
      <c r="AG14" s="178" t="str">
        <f>'Progress Note Review'!BO13</f>
        <v/>
      </c>
      <c r="AH14" s="178" t="str">
        <f>'Progress Note Review'!BQ13</f>
        <v/>
      </c>
      <c r="AI14" s="178" t="str">
        <f>'Progress Note Review'!BS13</f>
        <v/>
      </c>
      <c r="AJ14" s="178" t="str">
        <f>'Progress Note Review'!BU13</f>
        <v/>
      </c>
      <c r="AK14" s="178" t="str">
        <f>'Progress Note Review'!BW13</f>
        <v/>
      </c>
      <c r="AL14" s="76">
        <f t="shared" si="0"/>
        <v>0</v>
      </c>
      <c r="AM14" s="76">
        <f t="shared" si="1"/>
        <v>0</v>
      </c>
      <c r="AN14" s="76">
        <f t="shared" si="2"/>
        <v>0</v>
      </c>
      <c r="AO14" s="76">
        <f t="shared" si="5"/>
        <v>0</v>
      </c>
      <c r="AP14" s="77" t="str">
        <f t="shared" si="3"/>
        <v>NA</v>
      </c>
      <c r="AQ14" s="79" t="str">
        <f t="shared" si="4"/>
        <v>NA</v>
      </c>
    </row>
    <row r="15" spans="1:43" x14ac:dyDescent="0.25">
      <c r="E15" s="78"/>
      <c r="F15" s="50" t="s">
        <v>294</v>
      </c>
      <c r="G15" s="178" t="str">
        <f>'Progress Note Review'!O14</f>
        <v/>
      </c>
      <c r="H15" s="178" t="str">
        <f>'Progress Note Review'!Q14</f>
        <v/>
      </c>
      <c r="I15" s="50" t="str">
        <f>'Progress Note Review'!S14</f>
        <v/>
      </c>
      <c r="J15" s="50" t="str">
        <f>'Progress Note Review'!U14</f>
        <v/>
      </c>
      <c r="K15" s="50" t="str">
        <f>'Progress Note Review'!W14</f>
        <v/>
      </c>
      <c r="L15" s="50" t="str">
        <f>'Progress Note Review'!Y14</f>
        <v/>
      </c>
      <c r="M15" s="50" t="str">
        <f>'Progress Note Review'!AA14</f>
        <v/>
      </c>
      <c r="N15" s="50" t="str">
        <f>'Progress Note Review'!AC14</f>
        <v/>
      </c>
      <c r="O15" s="50" t="str">
        <f>'Progress Note Review'!AE14</f>
        <v/>
      </c>
      <c r="P15" s="50" t="str">
        <f>'Progress Note Review'!AG14</f>
        <v/>
      </c>
      <c r="Q15" s="50" t="str">
        <f>'Progress Note Review'!AI14</f>
        <v/>
      </c>
      <c r="R15" s="178" t="str">
        <f>'Progress Note Review'!AK14</f>
        <v/>
      </c>
      <c r="S15" s="178" t="str">
        <f>'Progress Note Review'!AM14</f>
        <v/>
      </c>
      <c r="T15" s="178" t="str">
        <f>'Progress Note Review'!AO14</f>
        <v/>
      </c>
      <c r="U15" s="178" t="str">
        <f>'Progress Note Review'!AQ14</f>
        <v/>
      </c>
      <c r="V15" s="178" t="str">
        <f>'Progress Note Review'!AS14</f>
        <v/>
      </c>
      <c r="W15" s="178" t="str">
        <f>'Progress Note Review'!AU14</f>
        <v/>
      </c>
      <c r="X15" s="178" t="str">
        <f>'Progress Note Review'!AW14</f>
        <v/>
      </c>
      <c r="Y15" s="178" t="str">
        <f>'Progress Note Review'!AY14</f>
        <v/>
      </c>
      <c r="Z15" s="178" t="str">
        <f>'Progress Note Review'!BA14</f>
        <v/>
      </c>
      <c r="AA15" s="178" t="str">
        <f>'Progress Note Review'!BC14</f>
        <v/>
      </c>
      <c r="AB15" s="178" t="str">
        <f>'Progress Note Review'!BE14</f>
        <v/>
      </c>
      <c r="AC15" s="178" t="str">
        <f>'Progress Note Review'!BG14</f>
        <v/>
      </c>
      <c r="AD15" s="178" t="str">
        <f>'Progress Note Review'!BI14</f>
        <v/>
      </c>
      <c r="AE15" s="178" t="str">
        <f>'Progress Note Review'!BK14</f>
        <v/>
      </c>
      <c r="AF15" s="178" t="str">
        <f>'Progress Note Review'!BM14</f>
        <v/>
      </c>
      <c r="AG15" s="178" t="str">
        <f>'Progress Note Review'!BO14</f>
        <v/>
      </c>
      <c r="AH15" s="178" t="str">
        <f>'Progress Note Review'!BQ14</f>
        <v/>
      </c>
      <c r="AI15" s="178" t="str">
        <f>'Progress Note Review'!BS14</f>
        <v/>
      </c>
      <c r="AJ15" s="178" t="str">
        <f>'Progress Note Review'!BU14</f>
        <v/>
      </c>
      <c r="AK15" s="178" t="str">
        <f>'Progress Note Review'!BW14</f>
        <v/>
      </c>
      <c r="AL15" s="76">
        <f t="shared" si="0"/>
        <v>0</v>
      </c>
      <c r="AM15" s="76">
        <f t="shared" si="1"/>
        <v>0</v>
      </c>
      <c r="AN15" s="76">
        <f t="shared" si="2"/>
        <v>0</v>
      </c>
      <c r="AO15" s="76">
        <f t="shared" si="5"/>
        <v>0</v>
      </c>
      <c r="AP15" s="77" t="str">
        <f t="shared" si="3"/>
        <v>NA</v>
      </c>
      <c r="AQ15" s="79" t="str">
        <f t="shared" si="4"/>
        <v>NA</v>
      </c>
    </row>
    <row r="16" spans="1:43" x14ac:dyDescent="0.25">
      <c r="E16" s="78"/>
      <c r="F16" s="50" t="s">
        <v>296</v>
      </c>
      <c r="G16" s="178" t="str">
        <f>'Progress Note Review'!O15</f>
        <v/>
      </c>
      <c r="H16" s="178" t="str">
        <f>'Progress Note Review'!Q15</f>
        <v/>
      </c>
      <c r="I16" s="50" t="str">
        <f>'Progress Note Review'!S15</f>
        <v/>
      </c>
      <c r="J16" s="50" t="str">
        <f>'Progress Note Review'!U15</f>
        <v/>
      </c>
      <c r="K16" s="50" t="str">
        <f>'Progress Note Review'!W15</f>
        <v/>
      </c>
      <c r="L16" s="50" t="str">
        <f>'Progress Note Review'!Y15</f>
        <v/>
      </c>
      <c r="M16" s="50" t="str">
        <f>'Progress Note Review'!AA15</f>
        <v/>
      </c>
      <c r="N16" s="50" t="str">
        <f>'Progress Note Review'!AC15</f>
        <v/>
      </c>
      <c r="O16" s="50" t="str">
        <f>'Progress Note Review'!AE15</f>
        <v/>
      </c>
      <c r="P16" s="50" t="str">
        <f>'Progress Note Review'!AG15</f>
        <v/>
      </c>
      <c r="Q16" s="50" t="str">
        <f>'Progress Note Review'!AI15</f>
        <v/>
      </c>
      <c r="R16" s="178" t="str">
        <f>'Progress Note Review'!AK15</f>
        <v/>
      </c>
      <c r="S16" s="178" t="str">
        <f>'Progress Note Review'!AM15</f>
        <v/>
      </c>
      <c r="T16" s="178" t="str">
        <f>'Progress Note Review'!AO15</f>
        <v/>
      </c>
      <c r="U16" s="178" t="str">
        <f>'Progress Note Review'!AQ15</f>
        <v/>
      </c>
      <c r="V16" s="178" t="str">
        <f>'Progress Note Review'!AS15</f>
        <v/>
      </c>
      <c r="W16" s="178" t="str">
        <f>'Progress Note Review'!AU15</f>
        <v/>
      </c>
      <c r="X16" s="178" t="str">
        <f>'Progress Note Review'!AW15</f>
        <v/>
      </c>
      <c r="Y16" s="178" t="str">
        <f>'Progress Note Review'!AY15</f>
        <v/>
      </c>
      <c r="Z16" s="178" t="str">
        <f>'Progress Note Review'!BA15</f>
        <v/>
      </c>
      <c r="AA16" s="178" t="str">
        <f>'Progress Note Review'!BC15</f>
        <v/>
      </c>
      <c r="AB16" s="178" t="str">
        <f>'Progress Note Review'!BE15</f>
        <v/>
      </c>
      <c r="AC16" s="178" t="str">
        <f>'Progress Note Review'!BG15</f>
        <v/>
      </c>
      <c r="AD16" s="178" t="str">
        <f>'Progress Note Review'!BI15</f>
        <v/>
      </c>
      <c r="AE16" s="178" t="str">
        <f>'Progress Note Review'!BK15</f>
        <v/>
      </c>
      <c r="AF16" s="178" t="str">
        <f>'Progress Note Review'!BM15</f>
        <v/>
      </c>
      <c r="AG16" s="178" t="str">
        <f>'Progress Note Review'!BO15</f>
        <v/>
      </c>
      <c r="AH16" s="178" t="str">
        <f>'Progress Note Review'!BQ15</f>
        <v/>
      </c>
      <c r="AI16" s="178" t="str">
        <f>'Progress Note Review'!BS15</f>
        <v/>
      </c>
      <c r="AJ16" s="178" t="str">
        <f>'Progress Note Review'!BU15</f>
        <v/>
      </c>
      <c r="AK16" s="178" t="str">
        <f>'Progress Note Review'!BW15</f>
        <v/>
      </c>
      <c r="AL16" s="76">
        <f t="shared" si="0"/>
        <v>0</v>
      </c>
      <c r="AM16" s="76">
        <f t="shared" si="1"/>
        <v>0</v>
      </c>
      <c r="AN16" s="76">
        <f t="shared" si="2"/>
        <v>0</v>
      </c>
      <c r="AO16" s="76">
        <f t="shared" si="5"/>
        <v>0</v>
      </c>
      <c r="AP16" s="77" t="str">
        <f t="shared" si="3"/>
        <v>NA</v>
      </c>
      <c r="AQ16" s="79" t="str">
        <f t="shared" si="4"/>
        <v>NA</v>
      </c>
    </row>
    <row r="17" spans="4:43" x14ac:dyDescent="0.25">
      <c r="E17" s="78"/>
      <c r="F17" s="50" t="s">
        <v>298</v>
      </c>
      <c r="G17" s="178" t="str">
        <f>'Progress Note Review'!O16</f>
        <v/>
      </c>
      <c r="H17" s="178" t="str">
        <f>'Progress Note Review'!Q16</f>
        <v/>
      </c>
      <c r="I17" s="50" t="str">
        <f>'Progress Note Review'!S16</f>
        <v/>
      </c>
      <c r="J17" s="50" t="str">
        <f>'Progress Note Review'!U16</f>
        <v/>
      </c>
      <c r="K17" s="50" t="str">
        <f>'Progress Note Review'!W16</f>
        <v/>
      </c>
      <c r="L17" s="50" t="str">
        <f>'Progress Note Review'!Y16</f>
        <v/>
      </c>
      <c r="M17" s="50" t="str">
        <f>'Progress Note Review'!AA16</f>
        <v/>
      </c>
      <c r="N17" s="50" t="str">
        <f>'Progress Note Review'!AC16</f>
        <v/>
      </c>
      <c r="O17" s="50" t="str">
        <f>'Progress Note Review'!AE16</f>
        <v/>
      </c>
      <c r="P17" s="50" t="str">
        <f>'Progress Note Review'!AG16</f>
        <v/>
      </c>
      <c r="Q17" s="50" t="str">
        <f>'Progress Note Review'!AI16</f>
        <v/>
      </c>
      <c r="R17" s="178" t="str">
        <f>'Progress Note Review'!AK16</f>
        <v/>
      </c>
      <c r="S17" s="178" t="str">
        <f>'Progress Note Review'!AM16</f>
        <v/>
      </c>
      <c r="T17" s="178" t="str">
        <f>'Progress Note Review'!AO16</f>
        <v/>
      </c>
      <c r="U17" s="178" t="str">
        <f>'Progress Note Review'!AQ16</f>
        <v/>
      </c>
      <c r="V17" s="178" t="str">
        <f>'Progress Note Review'!AS16</f>
        <v/>
      </c>
      <c r="W17" s="178" t="str">
        <f>'Progress Note Review'!AU16</f>
        <v/>
      </c>
      <c r="X17" s="178" t="str">
        <f>'Progress Note Review'!AW16</f>
        <v/>
      </c>
      <c r="Y17" s="178" t="str">
        <f>'Progress Note Review'!AY16</f>
        <v/>
      </c>
      <c r="Z17" s="178" t="str">
        <f>'Progress Note Review'!BA16</f>
        <v/>
      </c>
      <c r="AA17" s="178" t="str">
        <f>'Progress Note Review'!BC16</f>
        <v/>
      </c>
      <c r="AB17" s="178" t="str">
        <f>'Progress Note Review'!BE16</f>
        <v/>
      </c>
      <c r="AC17" s="178" t="str">
        <f>'Progress Note Review'!BG16</f>
        <v/>
      </c>
      <c r="AD17" s="178" t="str">
        <f>'Progress Note Review'!BI16</f>
        <v/>
      </c>
      <c r="AE17" s="178" t="str">
        <f>'Progress Note Review'!BK16</f>
        <v/>
      </c>
      <c r="AF17" s="178" t="str">
        <f>'Progress Note Review'!BM16</f>
        <v/>
      </c>
      <c r="AG17" s="178" t="str">
        <f>'Progress Note Review'!BO16</f>
        <v/>
      </c>
      <c r="AH17" s="178" t="str">
        <f>'Progress Note Review'!BQ16</f>
        <v/>
      </c>
      <c r="AI17" s="178" t="str">
        <f>'Progress Note Review'!BS16</f>
        <v/>
      </c>
      <c r="AJ17" s="178" t="str">
        <f>'Progress Note Review'!BU16</f>
        <v/>
      </c>
      <c r="AK17" s="178" t="str">
        <f>'Progress Note Review'!BW16</f>
        <v/>
      </c>
      <c r="AL17" s="76">
        <f t="shared" si="0"/>
        <v>0</v>
      </c>
      <c r="AM17" s="76">
        <f t="shared" si="1"/>
        <v>0</v>
      </c>
      <c r="AN17" s="76">
        <f t="shared" si="2"/>
        <v>0</v>
      </c>
      <c r="AO17" s="76">
        <f t="shared" si="5"/>
        <v>0</v>
      </c>
      <c r="AP17" s="77" t="str">
        <f t="shared" si="3"/>
        <v>NA</v>
      </c>
      <c r="AQ17" s="79" t="str">
        <f t="shared" si="4"/>
        <v>NA</v>
      </c>
    </row>
    <row r="18" spans="4:43" x14ac:dyDescent="0.25">
      <c r="E18" s="78"/>
      <c r="F18" s="50" t="s">
        <v>300</v>
      </c>
      <c r="G18" s="178" t="str">
        <f>'Progress Note Review'!O17</f>
        <v/>
      </c>
      <c r="H18" s="178" t="str">
        <f>'Progress Note Review'!Q17</f>
        <v/>
      </c>
      <c r="I18" s="50" t="str">
        <f>'Progress Note Review'!S17</f>
        <v/>
      </c>
      <c r="J18" s="50" t="str">
        <f>'Progress Note Review'!U17</f>
        <v/>
      </c>
      <c r="K18" s="50" t="str">
        <f>'Progress Note Review'!W17</f>
        <v/>
      </c>
      <c r="L18" s="50" t="str">
        <f>'Progress Note Review'!Y17</f>
        <v/>
      </c>
      <c r="M18" s="50" t="str">
        <f>'Progress Note Review'!AA17</f>
        <v/>
      </c>
      <c r="N18" s="50" t="str">
        <f>'Progress Note Review'!AC17</f>
        <v/>
      </c>
      <c r="O18" s="50" t="str">
        <f>'Progress Note Review'!AE17</f>
        <v/>
      </c>
      <c r="P18" s="50" t="str">
        <f>'Progress Note Review'!AG17</f>
        <v/>
      </c>
      <c r="Q18" s="50" t="str">
        <f>'Progress Note Review'!AI17</f>
        <v/>
      </c>
      <c r="R18" s="178" t="str">
        <f>'Progress Note Review'!AK17</f>
        <v/>
      </c>
      <c r="S18" s="178" t="str">
        <f>'Progress Note Review'!AM17</f>
        <v/>
      </c>
      <c r="T18" s="178" t="str">
        <f>'Progress Note Review'!AO17</f>
        <v/>
      </c>
      <c r="U18" s="178" t="str">
        <f>'Progress Note Review'!AQ17</f>
        <v/>
      </c>
      <c r="V18" s="178" t="str">
        <f>'Progress Note Review'!AS17</f>
        <v/>
      </c>
      <c r="W18" s="178" t="str">
        <f>'Progress Note Review'!AU17</f>
        <v/>
      </c>
      <c r="X18" s="178" t="str">
        <f>'Progress Note Review'!AW17</f>
        <v/>
      </c>
      <c r="Y18" s="178" t="str">
        <f>'Progress Note Review'!AY17</f>
        <v/>
      </c>
      <c r="Z18" s="178" t="str">
        <f>'Progress Note Review'!BA17</f>
        <v/>
      </c>
      <c r="AA18" s="178" t="str">
        <f>'Progress Note Review'!BC17</f>
        <v/>
      </c>
      <c r="AB18" s="178" t="str">
        <f>'Progress Note Review'!BE17</f>
        <v/>
      </c>
      <c r="AC18" s="178" t="str">
        <f>'Progress Note Review'!BG17</f>
        <v/>
      </c>
      <c r="AD18" s="178" t="str">
        <f>'Progress Note Review'!BI17</f>
        <v/>
      </c>
      <c r="AE18" s="178" t="str">
        <f>'Progress Note Review'!BK17</f>
        <v/>
      </c>
      <c r="AF18" s="178" t="str">
        <f>'Progress Note Review'!BM17</f>
        <v/>
      </c>
      <c r="AG18" s="178" t="str">
        <f>'Progress Note Review'!BO17</f>
        <v/>
      </c>
      <c r="AH18" s="178" t="str">
        <f>'Progress Note Review'!BQ17</f>
        <v/>
      </c>
      <c r="AI18" s="178" t="str">
        <f>'Progress Note Review'!BS17</f>
        <v/>
      </c>
      <c r="AJ18" s="178" t="str">
        <f>'Progress Note Review'!BU17</f>
        <v/>
      </c>
      <c r="AK18" s="178" t="str">
        <f>'Progress Note Review'!BW17</f>
        <v/>
      </c>
      <c r="AL18" s="76">
        <f t="shared" si="0"/>
        <v>0</v>
      </c>
      <c r="AM18" s="76">
        <f t="shared" si="1"/>
        <v>0</v>
      </c>
      <c r="AN18" s="76">
        <f t="shared" si="2"/>
        <v>0</v>
      </c>
      <c r="AO18" s="76">
        <f t="shared" si="5"/>
        <v>0</v>
      </c>
      <c r="AP18" s="77" t="str">
        <f t="shared" si="3"/>
        <v>NA</v>
      </c>
      <c r="AQ18" s="79" t="str">
        <f t="shared" si="4"/>
        <v>NA</v>
      </c>
    </row>
    <row r="19" spans="4:43" x14ac:dyDescent="0.25">
      <c r="E19" s="78"/>
      <c r="F19" s="50" t="s">
        <v>302</v>
      </c>
      <c r="G19" s="178" t="str">
        <f>'Progress Note Review'!O18</f>
        <v/>
      </c>
      <c r="H19" s="178" t="str">
        <f>'Progress Note Review'!Q18</f>
        <v/>
      </c>
      <c r="I19" s="50" t="str">
        <f>'Progress Note Review'!S18</f>
        <v/>
      </c>
      <c r="J19" s="50" t="str">
        <f>'Progress Note Review'!U18</f>
        <v/>
      </c>
      <c r="K19" s="50" t="str">
        <f>'Progress Note Review'!W18</f>
        <v/>
      </c>
      <c r="L19" s="50" t="str">
        <f>'Progress Note Review'!Y18</f>
        <v/>
      </c>
      <c r="M19" s="50" t="str">
        <f>'Progress Note Review'!AA18</f>
        <v/>
      </c>
      <c r="N19" s="50" t="str">
        <f>'Progress Note Review'!AC18</f>
        <v/>
      </c>
      <c r="O19" s="50" t="str">
        <f>'Progress Note Review'!AE18</f>
        <v/>
      </c>
      <c r="P19" s="50" t="str">
        <f>'Progress Note Review'!AG18</f>
        <v/>
      </c>
      <c r="Q19" s="50" t="str">
        <f>'Progress Note Review'!AI18</f>
        <v/>
      </c>
      <c r="R19" s="178" t="str">
        <f>'Progress Note Review'!AK18</f>
        <v/>
      </c>
      <c r="S19" s="178" t="str">
        <f>'Progress Note Review'!AM18</f>
        <v/>
      </c>
      <c r="T19" s="178" t="str">
        <f>'Progress Note Review'!AO18</f>
        <v/>
      </c>
      <c r="U19" s="178" t="str">
        <f>'Progress Note Review'!AQ18</f>
        <v/>
      </c>
      <c r="V19" s="178" t="str">
        <f>'Progress Note Review'!AS18</f>
        <v/>
      </c>
      <c r="W19" s="178" t="str">
        <f>'Progress Note Review'!AU18</f>
        <v/>
      </c>
      <c r="X19" s="178" t="str">
        <f>'Progress Note Review'!AW18</f>
        <v/>
      </c>
      <c r="Y19" s="178" t="str">
        <f>'Progress Note Review'!AY18</f>
        <v/>
      </c>
      <c r="Z19" s="178" t="str">
        <f>'Progress Note Review'!BA18</f>
        <v/>
      </c>
      <c r="AA19" s="178" t="str">
        <f>'Progress Note Review'!BC18</f>
        <v/>
      </c>
      <c r="AB19" s="178" t="str">
        <f>'Progress Note Review'!BE18</f>
        <v/>
      </c>
      <c r="AC19" s="178" t="str">
        <f>'Progress Note Review'!BG18</f>
        <v/>
      </c>
      <c r="AD19" s="178" t="str">
        <f>'Progress Note Review'!BI18</f>
        <v/>
      </c>
      <c r="AE19" s="178" t="str">
        <f>'Progress Note Review'!BK18</f>
        <v/>
      </c>
      <c r="AF19" s="178" t="str">
        <f>'Progress Note Review'!BM18</f>
        <v/>
      </c>
      <c r="AG19" s="178" t="str">
        <f>'Progress Note Review'!BO18</f>
        <v/>
      </c>
      <c r="AH19" s="178" t="str">
        <f>'Progress Note Review'!BQ18</f>
        <v/>
      </c>
      <c r="AI19" s="178" t="str">
        <f>'Progress Note Review'!BS18</f>
        <v/>
      </c>
      <c r="AJ19" s="178" t="str">
        <f>'Progress Note Review'!BU18</f>
        <v/>
      </c>
      <c r="AK19" s="178" t="str">
        <f>'Progress Note Review'!BW18</f>
        <v/>
      </c>
      <c r="AL19" s="76">
        <f t="shared" si="0"/>
        <v>0</v>
      </c>
      <c r="AM19" s="76">
        <f t="shared" si="1"/>
        <v>0</v>
      </c>
      <c r="AN19" s="76">
        <f t="shared" si="2"/>
        <v>0</v>
      </c>
      <c r="AO19" s="76">
        <f t="shared" si="5"/>
        <v>0</v>
      </c>
      <c r="AP19" s="77" t="str">
        <f t="shared" si="3"/>
        <v>NA</v>
      </c>
      <c r="AQ19" s="79" t="str">
        <f t="shared" si="4"/>
        <v>NA</v>
      </c>
    </row>
    <row r="20" spans="4:43" x14ac:dyDescent="0.25">
      <c r="E20" s="78"/>
      <c r="F20" s="50" t="s">
        <v>304</v>
      </c>
      <c r="G20" s="178" t="str">
        <f>'Progress Note Review'!O19</f>
        <v/>
      </c>
      <c r="H20" s="178" t="str">
        <f>'Progress Note Review'!Q19</f>
        <v/>
      </c>
      <c r="I20" s="50" t="str">
        <f>'Progress Note Review'!S19</f>
        <v/>
      </c>
      <c r="J20" s="50" t="str">
        <f>'Progress Note Review'!U19</f>
        <v/>
      </c>
      <c r="K20" s="50" t="str">
        <f>'Progress Note Review'!W19</f>
        <v/>
      </c>
      <c r="L20" s="50" t="str">
        <f>'Progress Note Review'!Y19</f>
        <v/>
      </c>
      <c r="M20" s="50" t="str">
        <f>'Progress Note Review'!AA19</f>
        <v/>
      </c>
      <c r="N20" s="50" t="str">
        <f>'Progress Note Review'!AC19</f>
        <v/>
      </c>
      <c r="O20" s="50" t="str">
        <f>'Progress Note Review'!AE19</f>
        <v/>
      </c>
      <c r="P20" s="50" t="str">
        <f>'Progress Note Review'!AG19</f>
        <v/>
      </c>
      <c r="Q20" s="50" t="str">
        <f>'Progress Note Review'!AI19</f>
        <v/>
      </c>
      <c r="R20" s="178" t="str">
        <f>'Progress Note Review'!AK19</f>
        <v/>
      </c>
      <c r="S20" s="178" t="str">
        <f>'Progress Note Review'!AM19</f>
        <v/>
      </c>
      <c r="T20" s="178" t="str">
        <f>'Progress Note Review'!AO19</f>
        <v/>
      </c>
      <c r="U20" s="178" t="str">
        <f>'Progress Note Review'!AQ19</f>
        <v/>
      </c>
      <c r="V20" s="178" t="str">
        <f>'Progress Note Review'!AS19</f>
        <v/>
      </c>
      <c r="W20" s="178" t="str">
        <f>'Progress Note Review'!AU19</f>
        <v/>
      </c>
      <c r="X20" s="178" t="str">
        <f>'Progress Note Review'!AW19</f>
        <v/>
      </c>
      <c r="Y20" s="178" t="str">
        <f>'Progress Note Review'!AY19</f>
        <v/>
      </c>
      <c r="Z20" s="178" t="str">
        <f>'Progress Note Review'!BA19</f>
        <v/>
      </c>
      <c r="AA20" s="178" t="str">
        <f>'Progress Note Review'!BC19</f>
        <v/>
      </c>
      <c r="AB20" s="178" t="str">
        <f>'Progress Note Review'!BE19</f>
        <v/>
      </c>
      <c r="AC20" s="178" t="str">
        <f>'Progress Note Review'!BG19</f>
        <v/>
      </c>
      <c r="AD20" s="178" t="str">
        <f>'Progress Note Review'!BI19</f>
        <v/>
      </c>
      <c r="AE20" s="178" t="str">
        <f>'Progress Note Review'!BK19</f>
        <v/>
      </c>
      <c r="AF20" s="178" t="str">
        <f>'Progress Note Review'!BM19</f>
        <v/>
      </c>
      <c r="AG20" s="178" t="str">
        <f>'Progress Note Review'!BO19</f>
        <v/>
      </c>
      <c r="AH20" s="178" t="str">
        <f>'Progress Note Review'!BQ19</f>
        <v/>
      </c>
      <c r="AI20" s="178" t="str">
        <f>'Progress Note Review'!BS19</f>
        <v/>
      </c>
      <c r="AJ20" s="178" t="str">
        <f>'Progress Note Review'!BU19</f>
        <v/>
      </c>
      <c r="AK20" s="178" t="str">
        <f>'Progress Note Review'!BW19</f>
        <v/>
      </c>
      <c r="AL20" s="76">
        <f t="shared" si="0"/>
        <v>0</v>
      </c>
      <c r="AM20" s="76">
        <f t="shared" si="1"/>
        <v>0</v>
      </c>
      <c r="AN20" s="76">
        <f t="shared" si="2"/>
        <v>0</v>
      </c>
      <c r="AO20" s="76">
        <f t="shared" si="5"/>
        <v>0</v>
      </c>
      <c r="AP20" s="77" t="str">
        <f t="shared" si="3"/>
        <v>NA</v>
      </c>
      <c r="AQ20" s="79" t="str">
        <f t="shared" si="4"/>
        <v>NA</v>
      </c>
    </row>
    <row r="21" spans="4:43" x14ac:dyDescent="0.25">
      <c r="E21" s="78"/>
      <c r="F21" s="50" t="s">
        <v>305</v>
      </c>
      <c r="G21" s="178" t="str">
        <f>'Progress Note Review'!O20</f>
        <v/>
      </c>
      <c r="H21" s="178" t="str">
        <f>'Progress Note Review'!Q20</f>
        <v/>
      </c>
      <c r="I21" s="50" t="str">
        <f>'Progress Note Review'!S20</f>
        <v/>
      </c>
      <c r="J21" s="50" t="str">
        <f>'Progress Note Review'!U20</f>
        <v/>
      </c>
      <c r="K21" s="50" t="str">
        <f>'Progress Note Review'!W20</f>
        <v/>
      </c>
      <c r="L21" s="50" t="str">
        <f>'Progress Note Review'!Y20</f>
        <v/>
      </c>
      <c r="M21" s="50" t="str">
        <f>'Progress Note Review'!AA20</f>
        <v/>
      </c>
      <c r="N21" s="50" t="str">
        <f>'Progress Note Review'!AC20</f>
        <v/>
      </c>
      <c r="O21" s="50" t="str">
        <f>'Progress Note Review'!AE20</f>
        <v/>
      </c>
      <c r="P21" s="50" t="str">
        <f>'Progress Note Review'!AG20</f>
        <v/>
      </c>
      <c r="Q21" s="50" t="str">
        <f>'Progress Note Review'!AI20</f>
        <v/>
      </c>
      <c r="R21" s="178" t="str">
        <f>'Progress Note Review'!AK20</f>
        <v/>
      </c>
      <c r="S21" s="178" t="str">
        <f>'Progress Note Review'!AM20</f>
        <v/>
      </c>
      <c r="T21" s="178" t="str">
        <f>'Progress Note Review'!AO20</f>
        <v/>
      </c>
      <c r="U21" s="178" t="str">
        <f>'Progress Note Review'!AQ20</f>
        <v/>
      </c>
      <c r="V21" s="178" t="str">
        <f>'Progress Note Review'!AS20</f>
        <v/>
      </c>
      <c r="W21" s="178" t="str">
        <f>'Progress Note Review'!AU20</f>
        <v/>
      </c>
      <c r="X21" s="178" t="str">
        <f>'Progress Note Review'!AW20</f>
        <v/>
      </c>
      <c r="Y21" s="178" t="str">
        <f>'Progress Note Review'!AY20</f>
        <v/>
      </c>
      <c r="Z21" s="178" t="str">
        <f>'Progress Note Review'!BA20</f>
        <v/>
      </c>
      <c r="AA21" s="178" t="str">
        <f>'Progress Note Review'!BC20</f>
        <v/>
      </c>
      <c r="AB21" s="178" t="str">
        <f>'Progress Note Review'!BE20</f>
        <v/>
      </c>
      <c r="AC21" s="178" t="str">
        <f>'Progress Note Review'!BG20</f>
        <v/>
      </c>
      <c r="AD21" s="178" t="str">
        <f>'Progress Note Review'!BI20</f>
        <v/>
      </c>
      <c r="AE21" s="178" t="str">
        <f>'Progress Note Review'!BK20</f>
        <v/>
      </c>
      <c r="AF21" s="178" t="str">
        <f>'Progress Note Review'!BM20</f>
        <v/>
      </c>
      <c r="AG21" s="178" t="str">
        <f>'Progress Note Review'!BO20</f>
        <v/>
      </c>
      <c r="AH21" s="178" t="str">
        <f>'Progress Note Review'!BQ20</f>
        <v/>
      </c>
      <c r="AI21" s="178" t="str">
        <f>'Progress Note Review'!BS20</f>
        <v/>
      </c>
      <c r="AJ21" s="178" t="str">
        <f>'Progress Note Review'!BU20</f>
        <v/>
      </c>
      <c r="AK21" s="178" t="str">
        <f>'Progress Note Review'!BW20</f>
        <v/>
      </c>
      <c r="AL21" s="76">
        <f t="shared" si="0"/>
        <v>0</v>
      </c>
      <c r="AM21" s="76">
        <f t="shared" si="1"/>
        <v>0</v>
      </c>
      <c r="AN21" s="76">
        <f t="shared" si="2"/>
        <v>0</v>
      </c>
      <c r="AO21" s="76">
        <f t="shared" si="5"/>
        <v>0</v>
      </c>
      <c r="AP21" s="77" t="str">
        <f t="shared" si="3"/>
        <v>NA</v>
      </c>
      <c r="AQ21" s="79" t="str">
        <f t="shared" si="4"/>
        <v>NA</v>
      </c>
    </row>
    <row r="22" spans="4:43" x14ac:dyDescent="0.25">
      <c r="E22" s="78"/>
      <c r="F22" s="50" t="s">
        <v>306</v>
      </c>
      <c r="G22" s="178" t="str">
        <f>'Progress Note Review'!O21</f>
        <v/>
      </c>
      <c r="H22" s="178" t="str">
        <f>'Progress Note Review'!Q21</f>
        <v/>
      </c>
      <c r="I22" s="50" t="str">
        <f>'Progress Note Review'!S21</f>
        <v/>
      </c>
      <c r="J22" s="50" t="str">
        <f>'Progress Note Review'!U21</f>
        <v/>
      </c>
      <c r="K22" s="50" t="str">
        <f>'Progress Note Review'!W21</f>
        <v/>
      </c>
      <c r="L22" s="50" t="str">
        <f>'Progress Note Review'!Y21</f>
        <v/>
      </c>
      <c r="M22" s="50" t="str">
        <f>'Progress Note Review'!AA21</f>
        <v/>
      </c>
      <c r="N22" s="50" t="str">
        <f>'Progress Note Review'!AC21</f>
        <v/>
      </c>
      <c r="O22" s="50" t="str">
        <f>'Progress Note Review'!AE21</f>
        <v/>
      </c>
      <c r="P22" s="50" t="str">
        <f>'Progress Note Review'!AG21</f>
        <v/>
      </c>
      <c r="Q22" s="50" t="str">
        <f>'Progress Note Review'!AI21</f>
        <v/>
      </c>
      <c r="R22" s="178" t="str">
        <f>'Progress Note Review'!AK21</f>
        <v/>
      </c>
      <c r="S22" s="178" t="str">
        <f>'Progress Note Review'!AM21</f>
        <v/>
      </c>
      <c r="T22" s="178" t="str">
        <f>'Progress Note Review'!AO21</f>
        <v/>
      </c>
      <c r="U22" s="178" t="str">
        <f>'Progress Note Review'!AQ21</f>
        <v/>
      </c>
      <c r="V22" s="178" t="str">
        <f>'Progress Note Review'!AS21</f>
        <v/>
      </c>
      <c r="W22" s="178" t="str">
        <f>'Progress Note Review'!AU21</f>
        <v/>
      </c>
      <c r="X22" s="178" t="str">
        <f>'Progress Note Review'!AW21</f>
        <v/>
      </c>
      <c r="Y22" s="178" t="str">
        <f>'Progress Note Review'!AY21</f>
        <v/>
      </c>
      <c r="Z22" s="178" t="str">
        <f>'Progress Note Review'!BA21</f>
        <v/>
      </c>
      <c r="AA22" s="178" t="str">
        <f>'Progress Note Review'!BC21</f>
        <v/>
      </c>
      <c r="AB22" s="178" t="str">
        <f>'Progress Note Review'!BE21</f>
        <v/>
      </c>
      <c r="AC22" s="178" t="str">
        <f>'Progress Note Review'!BG21</f>
        <v/>
      </c>
      <c r="AD22" s="178" t="str">
        <f>'Progress Note Review'!BI21</f>
        <v/>
      </c>
      <c r="AE22" s="178" t="str">
        <f>'Progress Note Review'!BK21</f>
        <v/>
      </c>
      <c r="AF22" s="178" t="str">
        <f>'Progress Note Review'!BM21</f>
        <v/>
      </c>
      <c r="AG22" s="178" t="str">
        <f>'Progress Note Review'!BO21</f>
        <v/>
      </c>
      <c r="AH22" s="178" t="str">
        <f>'Progress Note Review'!BQ21</f>
        <v/>
      </c>
      <c r="AI22" s="178" t="str">
        <f>'Progress Note Review'!BS21</f>
        <v/>
      </c>
      <c r="AJ22" s="178" t="str">
        <f>'Progress Note Review'!BU21</f>
        <v/>
      </c>
      <c r="AK22" s="178" t="str">
        <f>'Progress Note Review'!BW21</f>
        <v/>
      </c>
      <c r="AL22" s="76">
        <f t="shared" si="0"/>
        <v>0</v>
      </c>
      <c r="AM22" s="76">
        <f t="shared" si="1"/>
        <v>0</v>
      </c>
      <c r="AN22" s="76">
        <f t="shared" si="2"/>
        <v>0</v>
      </c>
      <c r="AO22" s="76">
        <f t="shared" si="5"/>
        <v>0</v>
      </c>
      <c r="AP22" s="77" t="str">
        <f t="shared" si="3"/>
        <v>NA</v>
      </c>
      <c r="AQ22" s="79" t="str">
        <f t="shared" si="4"/>
        <v>NA</v>
      </c>
    </row>
    <row r="23" spans="4:43" x14ac:dyDescent="0.25">
      <c r="E23" s="78"/>
      <c r="F23" s="50" t="s">
        <v>307</v>
      </c>
      <c r="G23" s="178" t="str">
        <f>'Progress Note Review'!O22</f>
        <v/>
      </c>
      <c r="H23" s="178" t="str">
        <f>'Progress Note Review'!Q22</f>
        <v/>
      </c>
      <c r="I23" s="50" t="str">
        <f>'Progress Note Review'!S22</f>
        <v/>
      </c>
      <c r="J23" s="50" t="str">
        <f>'Progress Note Review'!U22</f>
        <v/>
      </c>
      <c r="K23" s="50" t="str">
        <f>'Progress Note Review'!W22</f>
        <v/>
      </c>
      <c r="L23" s="50" t="str">
        <f>'Progress Note Review'!Y22</f>
        <v/>
      </c>
      <c r="M23" s="50" t="str">
        <f>'Progress Note Review'!AA22</f>
        <v/>
      </c>
      <c r="N23" s="50" t="str">
        <f>'Progress Note Review'!AC22</f>
        <v/>
      </c>
      <c r="O23" s="50" t="str">
        <f>'Progress Note Review'!AE22</f>
        <v/>
      </c>
      <c r="P23" s="50" t="str">
        <f>'Progress Note Review'!AG22</f>
        <v/>
      </c>
      <c r="Q23" s="50" t="str">
        <f>'Progress Note Review'!AI22</f>
        <v/>
      </c>
      <c r="R23" s="178" t="str">
        <f>'Progress Note Review'!AK22</f>
        <v/>
      </c>
      <c r="S23" s="178" t="str">
        <f>'Progress Note Review'!AM22</f>
        <v/>
      </c>
      <c r="T23" s="178" t="str">
        <f>'Progress Note Review'!AO22</f>
        <v/>
      </c>
      <c r="U23" s="178" t="str">
        <f>'Progress Note Review'!AQ22</f>
        <v/>
      </c>
      <c r="V23" s="178" t="str">
        <f>'Progress Note Review'!AS22</f>
        <v/>
      </c>
      <c r="W23" s="178" t="str">
        <f>'Progress Note Review'!AU22</f>
        <v/>
      </c>
      <c r="X23" s="178" t="str">
        <f>'Progress Note Review'!AW22</f>
        <v/>
      </c>
      <c r="Y23" s="178" t="str">
        <f>'Progress Note Review'!AY22</f>
        <v/>
      </c>
      <c r="Z23" s="178" t="str">
        <f>'Progress Note Review'!BA22</f>
        <v/>
      </c>
      <c r="AA23" s="178" t="str">
        <f>'Progress Note Review'!BC22</f>
        <v/>
      </c>
      <c r="AB23" s="178" t="str">
        <f>'Progress Note Review'!BE22</f>
        <v/>
      </c>
      <c r="AC23" s="178" t="str">
        <f>'Progress Note Review'!BG22</f>
        <v/>
      </c>
      <c r="AD23" s="178" t="str">
        <f>'Progress Note Review'!BI22</f>
        <v/>
      </c>
      <c r="AE23" s="178" t="str">
        <f>'Progress Note Review'!BK22</f>
        <v/>
      </c>
      <c r="AF23" s="178" t="str">
        <f>'Progress Note Review'!BM22</f>
        <v/>
      </c>
      <c r="AG23" s="178" t="str">
        <f>'Progress Note Review'!BO22</f>
        <v/>
      </c>
      <c r="AH23" s="178" t="str">
        <f>'Progress Note Review'!BQ22</f>
        <v/>
      </c>
      <c r="AI23" s="178" t="str">
        <f>'Progress Note Review'!BS22</f>
        <v/>
      </c>
      <c r="AJ23" s="178" t="str">
        <f>'Progress Note Review'!BU22</f>
        <v/>
      </c>
      <c r="AK23" s="178" t="str">
        <f>'Progress Note Review'!BW22</f>
        <v/>
      </c>
      <c r="AL23" s="76">
        <f t="shared" si="0"/>
        <v>0</v>
      </c>
      <c r="AM23" s="76">
        <f t="shared" si="1"/>
        <v>0</v>
      </c>
      <c r="AN23" s="76">
        <f t="shared" si="2"/>
        <v>0</v>
      </c>
      <c r="AO23" s="76">
        <f t="shared" si="5"/>
        <v>0</v>
      </c>
      <c r="AP23" s="77" t="str">
        <f t="shared" si="3"/>
        <v>NA</v>
      </c>
      <c r="AQ23" s="79" t="str">
        <f t="shared" si="4"/>
        <v>NA</v>
      </c>
    </row>
    <row r="24" spans="4:43" x14ac:dyDescent="0.25">
      <c r="E24" s="78"/>
      <c r="F24" s="50" t="s">
        <v>309</v>
      </c>
      <c r="G24" s="178" t="str">
        <f>'Progress Note Review'!O23</f>
        <v/>
      </c>
      <c r="H24" s="178" t="str">
        <f>'Progress Note Review'!Q23</f>
        <v/>
      </c>
      <c r="I24" s="50" t="str">
        <f>'Progress Note Review'!S23</f>
        <v/>
      </c>
      <c r="J24" s="50" t="str">
        <f>'Progress Note Review'!U23</f>
        <v/>
      </c>
      <c r="K24" s="50" t="str">
        <f>'Progress Note Review'!W23</f>
        <v/>
      </c>
      <c r="L24" s="50" t="str">
        <f>'Progress Note Review'!Y23</f>
        <v/>
      </c>
      <c r="M24" s="50" t="str">
        <f>'Progress Note Review'!AA23</f>
        <v/>
      </c>
      <c r="N24" s="50" t="str">
        <f>'Progress Note Review'!AC23</f>
        <v/>
      </c>
      <c r="O24" s="50" t="str">
        <f>'Progress Note Review'!AE23</f>
        <v/>
      </c>
      <c r="P24" s="50" t="str">
        <f>'Progress Note Review'!AG23</f>
        <v/>
      </c>
      <c r="Q24" s="50" t="str">
        <f>'Progress Note Review'!AI23</f>
        <v/>
      </c>
      <c r="R24" s="178" t="str">
        <f>'Progress Note Review'!AK23</f>
        <v/>
      </c>
      <c r="S24" s="178" t="str">
        <f>'Progress Note Review'!AM23</f>
        <v/>
      </c>
      <c r="T24" s="178" t="str">
        <f>'Progress Note Review'!AO23</f>
        <v/>
      </c>
      <c r="U24" s="178" t="str">
        <f>'Progress Note Review'!AQ23</f>
        <v/>
      </c>
      <c r="V24" s="178" t="str">
        <f>'Progress Note Review'!AS23</f>
        <v/>
      </c>
      <c r="W24" s="178" t="str">
        <f>'Progress Note Review'!AU23</f>
        <v/>
      </c>
      <c r="X24" s="178" t="str">
        <f>'Progress Note Review'!AW23</f>
        <v/>
      </c>
      <c r="Y24" s="178" t="str">
        <f>'Progress Note Review'!AY23</f>
        <v/>
      </c>
      <c r="Z24" s="178" t="str">
        <f>'Progress Note Review'!BA23</f>
        <v/>
      </c>
      <c r="AA24" s="178" t="str">
        <f>'Progress Note Review'!BC23</f>
        <v/>
      </c>
      <c r="AB24" s="178" t="str">
        <f>'Progress Note Review'!BE23</f>
        <v/>
      </c>
      <c r="AC24" s="178" t="str">
        <f>'Progress Note Review'!BG23</f>
        <v/>
      </c>
      <c r="AD24" s="178" t="str">
        <f>'Progress Note Review'!BI23</f>
        <v/>
      </c>
      <c r="AE24" s="178" t="str">
        <f>'Progress Note Review'!BK23</f>
        <v/>
      </c>
      <c r="AF24" s="178" t="str">
        <f>'Progress Note Review'!BM23</f>
        <v/>
      </c>
      <c r="AG24" s="178" t="str">
        <f>'Progress Note Review'!BO23</f>
        <v/>
      </c>
      <c r="AH24" s="178" t="str">
        <f>'Progress Note Review'!BQ23</f>
        <v/>
      </c>
      <c r="AI24" s="178" t="str">
        <f>'Progress Note Review'!BS23</f>
        <v/>
      </c>
      <c r="AJ24" s="178" t="str">
        <f>'Progress Note Review'!BU23</f>
        <v/>
      </c>
      <c r="AK24" s="178" t="str">
        <f>'Progress Note Review'!BW23</f>
        <v/>
      </c>
      <c r="AL24" s="76">
        <f t="shared" si="0"/>
        <v>0</v>
      </c>
      <c r="AM24" s="76">
        <f t="shared" si="1"/>
        <v>0</v>
      </c>
      <c r="AN24" s="76">
        <f t="shared" si="2"/>
        <v>0</v>
      </c>
      <c r="AO24" s="76">
        <f t="shared" si="5"/>
        <v>0</v>
      </c>
      <c r="AP24" s="77" t="str">
        <f t="shared" si="3"/>
        <v>NA</v>
      </c>
      <c r="AQ24" s="79" t="str">
        <f t="shared" si="4"/>
        <v>NA</v>
      </c>
    </row>
    <row r="25" spans="4:43" x14ac:dyDescent="0.25">
      <c r="E25" s="78"/>
      <c r="F25" s="50"/>
      <c r="G25" s="178">
        <f>'Progress Note Review'!O24</f>
        <v>0</v>
      </c>
      <c r="H25" s="178">
        <f>'Progress Note Review'!Q24</f>
        <v>0</v>
      </c>
      <c r="I25" s="50">
        <f>'Progress Note Review'!S24</f>
        <v>0</v>
      </c>
      <c r="J25" s="50">
        <f>'Progress Note Review'!U24</f>
        <v>0</v>
      </c>
      <c r="K25" s="50">
        <f>'Progress Note Review'!W24</f>
        <v>0</v>
      </c>
      <c r="L25" s="50">
        <f>'Progress Note Review'!Y24</f>
        <v>0</v>
      </c>
      <c r="M25" s="50">
        <f>'Progress Note Review'!AA24</f>
        <v>0</v>
      </c>
      <c r="N25" s="50">
        <f>'Progress Note Review'!AC24</f>
        <v>0</v>
      </c>
      <c r="O25" s="50">
        <f>'Progress Note Review'!AE24</f>
        <v>0</v>
      </c>
      <c r="P25" s="50">
        <f>'Progress Note Review'!AG24</f>
        <v>0</v>
      </c>
      <c r="Q25" s="50">
        <f>'Progress Note Review'!AI24</f>
        <v>0</v>
      </c>
      <c r="R25" s="178">
        <f>'Progress Note Review'!AK24</f>
        <v>0</v>
      </c>
      <c r="S25" s="178">
        <f>'Progress Note Review'!AM24</f>
        <v>0</v>
      </c>
      <c r="T25" s="178">
        <f>'Progress Note Review'!AO24</f>
        <v>0</v>
      </c>
      <c r="U25" s="178">
        <f>'Progress Note Review'!AQ24</f>
        <v>0</v>
      </c>
      <c r="V25" s="178">
        <f>'Progress Note Review'!AS24</f>
        <v>0</v>
      </c>
      <c r="W25" s="178">
        <f>'Progress Note Review'!AU24</f>
        <v>0</v>
      </c>
      <c r="X25" s="178">
        <f>'Progress Note Review'!AW24</f>
        <v>0</v>
      </c>
      <c r="Y25" s="178">
        <f>'Progress Note Review'!AY24</f>
        <v>0</v>
      </c>
      <c r="Z25" s="178">
        <f>'Progress Note Review'!BA24</f>
        <v>0</v>
      </c>
      <c r="AA25" s="178">
        <f>'Progress Note Review'!BC24</f>
        <v>0</v>
      </c>
      <c r="AB25" s="178">
        <f>'Progress Note Review'!BE24</f>
        <v>0</v>
      </c>
      <c r="AC25" s="178">
        <f>'Progress Note Review'!BG24</f>
        <v>0</v>
      </c>
      <c r="AD25" s="178">
        <f>'Progress Note Review'!BI24</f>
        <v>0</v>
      </c>
      <c r="AE25" s="178">
        <f>'Progress Note Review'!BK24</f>
        <v>0</v>
      </c>
      <c r="AF25" s="178">
        <f>'Progress Note Review'!BM24</f>
        <v>0</v>
      </c>
      <c r="AG25" s="178">
        <f>'Progress Note Review'!BO24</f>
        <v>0</v>
      </c>
      <c r="AH25" s="178">
        <f>'Progress Note Review'!BQ24</f>
        <v>0</v>
      </c>
      <c r="AI25" s="178">
        <f>'Progress Note Review'!BS24</f>
        <v>0</v>
      </c>
      <c r="AJ25" s="178">
        <f>'Progress Note Review'!BU24</f>
        <v>0</v>
      </c>
      <c r="AK25" s="178">
        <f>'Progress Note Review'!BW24</f>
        <v>0</v>
      </c>
      <c r="AL25" s="76">
        <f t="shared" si="0"/>
        <v>0</v>
      </c>
      <c r="AM25" s="76">
        <f t="shared" si="1"/>
        <v>0</v>
      </c>
      <c r="AN25" s="76">
        <f t="shared" si="2"/>
        <v>0</v>
      </c>
      <c r="AO25" s="76">
        <f t="shared" si="5"/>
        <v>0</v>
      </c>
      <c r="AP25" s="77" t="str">
        <f t="shared" si="3"/>
        <v>NA</v>
      </c>
      <c r="AQ25" s="79" t="str">
        <f t="shared" si="4"/>
        <v>NA</v>
      </c>
    </row>
    <row r="26" spans="4:43" x14ac:dyDescent="0.25">
      <c r="E26" s="78"/>
      <c r="F26" s="50"/>
      <c r="G26" s="178">
        <f>'Progress Note Review'!O25</f>
        <v>0</v>
      </c>
      <c r="H26" s="178">
        <f>'Progress Note Review'!Q25</f>
        <v>0</v>
      </c>
      <c r="I26" s="50">
        <f>'Progress Note Review'!S25</f>
        <v>0</v>
      </c>
      <c r="J26" s="50">
        <f>'Progress Note Review'!U25</f>
        <v>0</v>
      </c>
      <c r="K26" s="50">
        <f>'Progress Note Review'!W25</f>
        <v>0</v>
      </c>
      <c r="L26" s="50">
        <f>'Progress Note Review'!Y25</f>
        <v>0</v>
      </c>
      <c r="M26" s="50">
        <f>'Progress Note Review'!AA25</f>
        <v>0</v>
      </c>
      <c r="N26" s="50">
        <f>'Progress Note Review'!AC25</f>
        <v>0</v>
      </c>
      <c r="O26" s="50">
        <f>'Progress Note Review'!AE25</f>
        <v>0</v>
      </c>
      <c r="P26" s="50">
        <f>'Progress Note Review'!AG25</f>
        <v>0</v>
      </c>
      <c r="Q26" s="50">
        <f>'Progress Note Review'!AI25</f>
        <v>0</v>
      </c>
      <c r="R26" s="178">
        <f>'Progress Note Review'!AK25</f>
        <v>0</v>
      </c>
      <c r="S26" s="178">
        <f>'Progress Note Review'!AM25</f>
        <v>0</v>
      </c>
      <c r="T26" s="178">
        <f>'Progress Note Review'!AO25</f>
        <v>0</v>
      </c>
      <c r="U26" s="178">
        <f>'Progress Note Review'!AQ25</f>
        <v>0</v>
      </c>
      <c r="V26" s="178">
        <f>'Progress Note Review'!AS25</f>
        <v>0</v>
      </c>
      <c r="W26" s="178">
        <f>'Progress Note Review'!AU25</f>
        <v>0</v>
      </c>
      <c r="X26" s="178">
        <f>'Progress Note Review'!AW25</f>
        <v>0</v>
      </c>
      <c r="Y26" s="178">
        <f>'Progress Note Review'!AY25</f>
        <v>0</v>
      </c>
      <c r="Z26" s="178">
        <f>'Progress Note Review'!BA25</f>
        <v>0</v>
      </c>
      <c r="AA26" s="178">
        <f>'Progress Note Review'!BC25</f>
        <v>0</v>
      </c>
      <c r="AB26" s="178">
        <f>'Progress Note Review'!BE25</f>
        <v>0</v>
      </c>
      <c r="AC26" s="178">
        <f>'Progress Note Review'!BG25</f>
        <v>0</v>
      </c>
      <c r="AD26" s="178">
        <f>'Progress Note Review'!BI25</f>
        <v>0</v>
      </c>
      <c r="AE26" s="178">
        <f>'Progress Note Review'!BK25</f>
        <v>0</v>
      </c>
      <c r="AF26" s="178">
        <f>'Progress Note Review'!BM25</f>
        <v>0</v>
      </c>
      <c r="AG26" s="178">
        <f>'Progress Note Review'!BO25</f>
        <v>0</v>
      </c>
      <c r="AH26" s="178">
        <f>'Progress Note Review'!BQ25</f>
        <v>0</v>
      </c>
      <c r="AI26" s="178">
        <f>'Progress Note Review'!BS25</f>
        <v>0</v>
      </c>
      <c r="AJ26" s="178">
        <f>'Progress Note Review'!BU25</f>
        <v>0</v>
      </c>
      <c r="AK26" s="178">
        <f>'Progress Note Review'!BW25</f>
        <v>0</v>
      </c>
      <c r="AL26" s="76">
        <f t="shared" si="0"/>
        <v>0</v>
      </c>
      <c r="AM26" s="76">
        <f t="shared" si="1"/>
        <v>0</v>
      </c>
      <c r="AN26" s="76">
        <f t="shared" si="2"/>
        <v>0</v>
      </c>
      <c r="AO26" s="76">
        <f t="shared" si="5"/>
        <v>0</v>
      </c>
      <c r="AP26" s="77" t="str">
        <f t="shared" si="3"/>
        <v>NA</v>
      </c>
      <c r="AQ26" s="79" t="str">
        <f t="shared" si="4"/>
        <v>NA</v>
      </c>
    </row>
    <row r="27" spans="4:43" x14ac:dyDescent="0.25">
      <c r="E27" s="78"/>
      <c r="F27" s="50"/>
      <c r="G27" s="178">
        <f>'Progress Note Review'!O26</f>
        <v>0</v>
      </c>
      <c r="H27" s="178">
        <f>'Progress Note Review'!Q26</f>
        <v>0</v>
      </c>
      <c r="I27" s="50">
        <f>'Progress Note Review'!S26</f>
        <v>0</v>
      </c>
      <c r="J27" s="50">
        <f>'Progress Note Review'!U26</f>
        <v>0</v>
      </c>
      <c r="K27" s="50">
        <f>'Progress Note Review'!W26</f>
        <v>0</v>
      </c>
      <c r="L27" s="50">
        <f>'Progress Note Review'!Y26</f>
        <v>0</v>
      </c>
      <c r="M27" s="50">
        <f>'Progress Note Review'!AA26</f>
        <v>0</v>
      </c>
      <c r="N27" s="50">
        <f>'Progress Note Review'!AC26</f>
        <v>0</v>
      </c>
      <c r="O27" s="50">
        <f>'Progress Note Review'!AE26</f>
        <v>0</v>
      </c>
      <c r="P27" s="50">
        <f>'Progress Note Review'!AG26</f>
        <v>0</v>
      </c>
      <c r="Q27" s="50">
        <f>'Progress Note Review'!AI26</f>
        <v>0</v>
      </c>
      <c r="R27" s="178">
        <f>'Progress Note Review'!AK26</f>
        <v>0</v>
      </c>
      <c r="S27" s="178">
        <f>'Progress Note Review'!AM26</f>
        <v>0</v>
      </c>
      <c r="T27" s="178">
        <f>'Progress Note Review'!AO26</f>
        <v>0</v>
      </c>
      <c r="U27" s="178">
        <f>'Progress Note Review'!AQ26</f>
        <v>0</v>
      </c>
      <c r="V27" s="178">
        <f>'Progress Note Review'!AS26</f>
        <v>0</v>
      </c>
      <c r="W27" s="178">
        <f>'Progress Note Review'!AU26</f>
        <v>0</v>
      </c>
      <c r="X27" s="178">
        <f>'Progress Note Review'!AW26</f>
        <v>0</v>
      </c>
      <c r="Y27" s="178">
        <f>'Progress Note Review'!AY26</f>
        <v>0</v>
      </c>
      <c r="Z27" s="178">
        <f>'Progress Note Review'!BA26</f>
        <v>0</v>
      </c>
      <c r="AA27" s="178">
        <f>'Progress Note Review'!BC26</f>
        <v>0</v>
      </c>
      <c r="AB27" s="178">
        <f>'Progress Note Review'!BE26</f>
        <v>0</v>
      </c>
      <c r="AC27" s="178">
        <f>'Progress Note Review'!BG26</f>
        <v>0</v>
      </c>
      <c r="AD27" s="178">
        <f>'Progress Note Review'!BI26</f>
        <v>0</v>
      </c>
      <c r="AE27" s="178">
        <f>'Progress Note Review'!BK26</f>
        <v>0</v>
      </c>
      <c r="AF27" s="178">
        <f>'Progress Note Review'!BM26</f>
        <v>0</v>
      </c>
      <c r="AG27" s="178">
        <f>'Progress Note Review'!BO26</f>
        <v>0</v>
      </c>
      <c r="AH27" s="178">
        <f>'Progress Note Review'!BQ26</f>
        <v>0</v>
      </c>
      <c r="AI27" s="178">
        <f>'Progress Note Review'!BS26</f>
        <v>0</v>
      </c>
      <c r="AJ27" s="178">
        <f>'Progress Note Review'!BU26</f>
        <v>0</v>
      </c>
      <c r="AK27" s="178">
        <f>'Progress Note Review'!BW26</f>
        <v>0</v>
      </c>
      <c r="AL27" s="76">
        <f t="shared" si="0"/>
        <v>0</v>
      </c>
      <c r="AM27" s="76">
        <f t="shared" si="1"/>
        <v>0</v>
      </c>
      <c r="AN27" s="76">
        <f t="shared" si="2"/>
        <v>0</v>
      </c>
      <c r="AO27" s="76">
        <f t="shared" si="5"/>
        <v>0</v>
      </c>
      <c r="AP27" s="77" t="str">
        <f t="shared" si="3"/>
        <v>NA</v>
      </c>
      <c r="AQ27" s="79" t="str">
        <f t="shared" si="4"/>
        <v>NA</v>
      </c>
    </row>
    <row r="28" spans="4:43" x14ac:dyDescent="0.25">
      <c r="E28" s="78"/>
      <c r="F28" s="50"/>
      <c r="G28" s="178">
        <f>'Progress Note Review'!O28</f>
        <v>0</v>
      </c>
      <c r="H28" s="178">
        <f>'Progress Note Review'!Q28</f>
        <v>0</v>
      </c>
      <c r="I28" s="50">
        <f>'Progress Note Review'!S28</f>
        <v>0</v>
      </c>
      <c r="J28" s="50">
        <f>'Progress Note Review'!U28</f>
        <v>0</v>
      </c>
      <c r="K28" s="50">
        <f>'Progress Note Review'!W28</f>
        <v>0</v>
      </c>
      <c r="L28" s="50">
        <f>'Progress Note Review'!Y28</f>
        <v>0</v>
      </c>
      <c r="M28" s="50">
        <f>'Progress Note Review'!AA28</f>
        <v>0</v>
      </c>
      <c r="N28" s="50">
        <f>'Progress Note Review'!AC28</f>
        <v>0</v>
      </c>
      <c r="O28" s="50">
        <f>'Progress Note Review'!AE28</f>
        <v>0</v>
      </c>
      <c r="P28" s="50">
        <f>'Progress Note Review'!AG28</f>
        <v>0</v>
      </c>
      <c r="Q28" s="50">
        <f>'Progress Note Review'!AI28</f>
        <v>0</v>
      </c>
      <c r="R28" s="178">
        <f>'Progress Note Review'!AK28</f>
        <v>0</v>
      </c>
      <c r="S28" s="178">
        <f>'Progress Note Review'!AM28</f>
        <v>0</v>
      </c>
      <c r="T28" s="178">
        <f>'Progress Note Review'!AO28</f>
        <v>0</v>
      </c>
      <c r="U28" s="178">
        <f>'Progress Note Review'!AQ28</f>
        <v>0</v>
      </c>
      <c r="V28" s="178">
        <f>'Progress Note Review'!AS28</f>
        <v>0</v>
      </c>
      <c r="W28" s="178">
        <f>'Progress Note Review'!AU28</f>
        <v>0</v>
      </c>
      <c r="X28" s="178">
        <f>'Progress Note Review'!AW28</f>
        <v>0</v>
      </c>
      <c r="Y28" s="178">
        <f>'Progress Note Review'!AY28</f>
        <v>0</v>
      </c>
      <c r="Z28" s="178">
        <f>'Progress Note Review'!BA28</f>
        <v>0</v>
      </c>
      <c r="AA28" s="178">
        <f>'Progress Note Review'!BC28</f>
        <v>0</v>
      </c>
      <c r="AB28" s="178">
        <f>'Progress Note Review'!BE28</f>
        <v>0</v>
      </c>
      <c r="AC28" s="178">
        <f>'Progress Note Review'!BG28</f>
        <v>0</v>
      </c>
      <c r="AD28" s="178">
        <f>'Progress Note Review'!BI28</f>
        <v>0</v>
      </c>
      <c r="AE28" s="178">
        <f>'Progress Note Review'!BK28</f>
        <v>0</v>
      </c>
      <c r="AF28" s="178">
        <f>'Progress Note Review'!BM28</f>
        <v>0</v>
      </c>
      <c r="AG28" s="178">
        <f>'Progress Note Review'!BO28</f>
        <v>0</v>
      </c>
      <c r="AH28" s="178">
        <f>'Progress Note Review'!BQ28</f>
        <v>0</v>
      </c>
      <c r="AI28" s="178">
        <f>'Progress Note Review'!BS28</f>
        <v>0</v>
      </c>
      <c r="AJ28" s="178">
        <f>'Progress Note Review'!BU28</f>
        <v>0</v>
      </c>
      <c r="AK28" s="178">
        <f>'Progress Note Review'!BW28</f>
        <v>0</v>
      </c>
      <c r="AL28" s="76">
        <f t="shared" si="0"/>
        <v>0</v>
      </c>
      <c r="AM28" s="76">
        <f t="shared" si="1"/>
        <v>0</v>
      </c>
      <c r="AN28" s="76">
        <f t="shared" si="2"/>
        <v>0</v>
      </c>
      <c r="AO28" s="76">
        <f t="shared" si="5"/>
        <v>0</v>
      </c>
      <c r="AP28" s="77" t="str">
        <f t="shared" si="3"/>
        <v>NA</v>
      </c>
      <c r="AQ28" s="79" t="str">
        <f t="shared" si="4"/>
        <v>NA</v>
      </c>
    </row>
    <row r="29" spans="4:43" x14ac:dyDescent="0.25">
      <c r="E29" s="78"/>
      <c r="F29" s="50"/>
      <c r="G29" s="178">
        <f>'Progress Note Review'!O29</f>
        <v>0</v>
      </c>
      <c r="H29" s="178">
        <f>'Progress Note Review'!Q29</f>
        <v>0</v>
      </c>
      <c r="I29" s="50">
        <f>'Progress Note Review'!S29</f>
        <v>0</v>
      </c>
      <c r="J29" s="50">
        <f>'Progress Note Review'!U29</f>
        <v>0</v>
      </c>
      <c r="K29" s="50">
        <f>'Progress Note Review'!W29</f>
        <v>0</v>
      </c>
      <c r="L29" s="50">
        <f>'Progress Note Review'!Y29</f>
        <v>0</v>
      </c>
      <c r="M29" s="50">
        <f>'Progress Note Review'!AA29</f>
        <v>0</v>
      </c>
      <c r="N29" s="50">
        <f>'Progress Note Review'!AC29</f>
        <v>0</v>
      </c>
      <c r="O29" s="50">
        <f>'Progress Note Review'!AE29</f>
        <v>0</v>
      </c>
      <c r="P29" s="50">
        <f>'Progress Note Review'!AG29</f>
        <v>0</v>
      </c>
      <c r="Q29" s="50">
        <f>'Progress Note Review'!AI29</f>
        <v>0</v>
      </c>
      <c r="R29" s="178">
        <f>'Progress Note Review'!AK29</f>
        <v>0</v>
      </c>
      <c r="S29" s="178">
        <f>'Progress Note Review'!AM29</f>
        <v>0</v>
      </c>
      <c r="T29" s="178">
        <f>'Progress Note Review'!AO29</f>
        <v>0</v>
      </c>
      <c r="U29" s="178">
        <f>'Progress Note Review'!AQ29</f>
        <v>0</v>
      </c>
      <c r="V29" s="178">
        <f>'Progress Note Review'!AS29</f>
        <v>0</v>
      </c>
      <c r="W29" s="178">
        <f>'Progress Note Review'!AU29</f>
        <v>0</v>
      </c>
      <c r="X29" s="178">
        <f>'Progress Note Review'!AW29</f>
        <v>0</v>
      </c>
      <c r="Y29" s="178">
        <f>'Progress Note Review'!AY29</f>
        <v>0</v>
      </c>
      <c r="Z29" s="178">
        <f>'Progress Note Review'!BA29</f>
        <v>0</v>
      </c>
      <c r="AA29" s="178">
        <f>'Progress Note Review'!BC29</f>
        <v>0</v>
      </c>
      <c r="AB29" s="178">
        <f>'Progress Note Review'!BE29</f>
        <v>0</v>
      </c>
      <c r="AC29" s="178">
        <f>'Progress Note Review'!BG29</f>
        <v>0</v>
      </c>
      <c r="AD29" s="178">
        <f>'Progress Note Review'!BI29</f>
        <v>0</v>
      </c>
      <c r="AE29" s="178">
        <f>'Progress Note Review'!BK29</f>
        <v>0</v>
      </c>
      <c r="AF29" s="178">
        <f>'Progress Note Review'!BM29</f>
        <v>0</v>
      </c>
      <c r="AG29" s="178">
        <f>'Progress Note Review'!BO29</f>
        <v>0</v>
      </c>
      <c r="AH29" s="178">
        <f>'Progress Note Review'!BQ29</f>
        <v>0</v>
      </c>
      <c r="AI29" s="178">
        <f>'Progress Note Review'!BS29</f>
        <v>0</v>
      </c>
      <c r="AJ29" s="178">
        <f>'Progress Note Review'!BU29</f>
        <v>0</v>
      </c>
      <c r="AK29" s="178">
        <f>'Progress Note Review'!BW29</f>
        <v>0</v>
      </c>
      <c r="AL29" s="76">
        <f t="shared" si="0"/>
        <v>0</v>
      </c>
      <c r="AM29" s="76">
        <f t="shared" si="1"/>
        <v>0</v>
      </c>
      <c r="AN29" s="76">
        <f t="shared" si="2"/>
        <v>0</v>
      </c>
      <c r="AO29" s="76">
        <f t="shared" si="5"/>
        <v>0</v>
      </c>
      <c r="AP29" s="77" t="str">
        <f t="shared" si="3"/>
        <v>NA</v>
      </c>
      <c r="AQ29" s="79" t="str">
        <f t="shared" si="4"/>
        <v>NA</v>
      </c>
    </row>
    <row r="30" spans="4:43" x14ac:dyDescent="0.25">
      <c r="D30" s="32" t="s">
        <v>110</v>
      </c>
      <c r="E30" s="75">
        <f>COUNTIF(G10:AK29,"Pass")</f>
        <v>0</v>
      </c>
      <c r="G30">
        <f>COUNTIF(G9:G29,"Pass")</f>
        <v>0</v>
      </c>
      <c r="H30">
        <f>COUNTIF(H9:H29,"Pass")</f>
        <v>0</v>
      </c>
      <c r="I30">
        <f t="shared" ref="I30:Q30" si="6">COUNTIF(I9:I29,"Pass")</f>
        <v>0</v>
      </c>
      <c r="J30">
        <f t="shared" si="6"/>
        <v>0</v>
      </c>
      <c r="K30">
        <f t="shared" si="6"/>
        <v>0</v>
      </c>
      <c r="L30">
        <f t="shared" si="6"/>
        <v>0</v>
      </c>
      <c r="M30">
        <f t="shared" si="6"/>
        <v>0</v>
      </c>
      <c r="N30">
        <f t="shared" si="6"/>
        <v>0</v>
      </c>
      <c r="O30">
        <f t="shared" si="6"/>
        <v>0</v>
      </c>
      <c r="P30">
        <f t="shared" si="6"/>
        <v>0</v>
      </c>
      <c r="Q30">
        <f t="shared" si="6"/>
        <v>0</v>
      </c>
      <c r="R30">
        <f t="shared" ref="R30:S30" si="7">COUNTIF(R9:R29,"Pass")</f>
        <v>0</v>
      </c>
      <c r="S30">
        <f t="shared" si="7"/>
        <v>0</v>
      </c>
      <c r="T30">
        <f t="shared" ref="T30:U30" si="8">COUNTIF(T9:T29,"Pass")</f>
        <v>0</v>
      </c>
      <c r="U30">
        <f t="shared" si="8"/>
        <v>0</v>
      </c>
      <c r="V30">
        <f t="shared" ref="V30:W30" si="9">COUNTIF(V9:V29,"Pass")</f>
        <v>0</v>
      </c>
      <c r="W30">
        <f t="shared" si="9"/>
        <v>0</v>
      </c>
      <c r="X30">
        <f t="shared" ref="X30:Y30" si="10">COUNTIF(X9:X29,"Pass")</f>
        <v>0</v>
      </c>
      <c r="Y30">
        <f t="shared" si="10"/>
        <v>0</v>
      </c>
      <c r="Z30">
        <f t="shared" ref="Z30:AA30" si="11">COUNTIF(Z9:Z29,"Pass")</f>
        <v>0</v>
      </c>
      <c r="AA30">
        <f t="shared" si="11"/>
        <v>0</v>
      </c>
      <c r="AB30">
        <f t="shared" ref="AB30:AC30" si="12">COUNTIF(AB9:AB29,"Pass")</f>
        <v>0</v>
      </c>
      <c r="AC30">
        <f t="shared" si="12"/>
        <v>0</v>
      </c>
      <c r="AD30">
        <f t="shared" ref="AD30:AE30" si="13">COUNTIF(AD9:AD29,"Pass")</f>
        <v>0</v>
      </c>
      <c r="AE30">
        <f t="shared" si="13"/>
        <v>0</v>
      </c>
      <c r="AF30">
        <f t="shared" ref="AF30:AG30" si="14">COUNTIF(AF9:AF29,"Pass")</f>
        <v>0</v>
      </c>
      <c r="AG30">
        <f t="shared" si="14"/>
        <v>0</v>
      </c>
      <c r="AH30">
        <f t="shared" ref="AH30:AI30" si="15">COUNTIF(AH9:AH29,"Pass")</f>
        <v>0</v>
      </c>
      <c r="AI30">
        <f t="shared" si="15"/>
        <v>0</v>
      </c>
      <c r="AJ30">
        <f t="shared" ref="AJ30:AK30" si="16">COUNTIF(AJ9:AJ29,"Pass")</f>
        <v>0</v>
      </c>
      <c r="AK30">
        <f t="shared" si="16"/>
        <v>0</v>
      </c>
    </row>
    <row r="31" spans="4:43" x14ac:dyDescent="0.25">
      <c r="D31" s="32" t="s">
        <v>111</v>
      </c>
      <c r="E31" s="75">
        <f>COUNTIF(G10:AK29,"Fail")</f>
        <v>0</v>
      </c>
      <c r="G31">
        <f>COUNTIF(G9:G29,"Fail")</f>
        <v>0</v>
      </c>
      <c r="H31">
        <f t="shared" ref="H31:Q31" si="17">COUNTIF(H9:H29,"Fail")</f>
        <v>0</v>
      </c>
      <c r="I31">
        <f t="shared" si="17"/>
        <v>0</v>
      </c>
      <c r="J31">
        <f t="shared" si="17"/>
        <v>0</v>
      </c>
      <c r="K31">
        <f t="shared" si="17"/>
        <v>0</v>
      </c>
      <c r="L31">
        <f t="shared" si="17"/>
        <v>0</v>
      </c>
      <c r="M31">
        <f t="shared" si="17"/>
        <v>0</v>
      </c>
      <c r="N31">
        <f t="shared" si="17"/>
        <v>0</v>
      </c>
      <c r="O31">
        <f t="shared" si="17"/>
        <v>0</v>
      </c>
      <c r="P31">
        <f t="shared" si="17"/>
        <v>0</v>
      </c>
      <c r="Q31">
        <f t="shared" si="17"/>
        <v>0</v>
      </c>
      <c r="R31">
        <f t="shared" ref="R31:S31" si="18">COUNTIF(R9:R29,"Fail")</f>
        <v>0</v>
      </c>
      <c r="S31">
        <f t="shared" si="18"/>
        <v>0</v>
      </c>
      <c r="T31">
        <f t="shared" ref="T31:U31" si="19">COUNTIF(T9:T29,"Fail")</f>
        <v>0</v>
      </c>
      <c r="U31">
        <f t="shared" si="19"/>
        <v>0</v>
      </c>
      <c r="V31">
        <f t="shared" ref="V31:W31" si="20">COUNTIF(V9:V29,"Fail")</f>
        <v>0</v>
      </c>
      <c r="W31">
        <f t="shared" si="20"/>
        <v>0</v>
      </c>
      <c r="X31">
        <f t="shared" ref="X31:Y31" si="21">COUNTIF(X9:X29,"Fail")</f>
        <v>0</v>
      </c>
      <c r="Y31">
        <f t="shared" si="21"/>
        <v>0</v>
      </c>
      <c r="Z31">
        <f t="shared" ref="Z31:AA31" si="22">COUNTIF(Z9:Z29,"Fail")</f>
        <v>0</v>
      </c>
      <c r="AA31">
        <f t="shared" si="22"/>
        <v>0</v>
      </c>
      <c r="AB31">
        <f t="shared" ref="AB31:AC31" si="23">COUNTIF(AB9:AB29,"Fail")</f>
        <v>0</v>
      </c>
      <c r="AC31">
        <f t="shared" si="23"/>
        <v>0</v>
      </c>
      <c r="AD31">
        <f t="shared" ref="AD31:AE31" si="24">COUNTIF(AD9:AD29,"Fail")</f>
        <v>0</v>
      </c>
      <c r="AE31">
        <f t="shared" si="24"/>
        <v>0</v>
      </c>
      <c r="AF31">
        <f t="shared" ref="AF31:AG31" si="25">COUNTIF(AF9:AF29,"Fail")</f>
        <v>0</v>
      </c>
      <c r="AG31">
        <f t="shared" si="25"/>
        <v>0</v>
      </c>
      <c r="AH31">
        <f t="shared" ref="AH31:AI31" si="26">COUNTIF(AH9:AH29,"Fail")</f>
        <v>0</v>
      </c>
      <c r="AI31">
        <f t="shared" si="26"/>
        <v>0</v>
      </c>
      <c r="AJ31">
        <f t="shared" ref="AJ31:AK31" si="27">COUNTIF(AJ9:AJ29,"Fail")</f>
        <v>0</v>
      </c>
      <c r="AK31">
        <f t="shared" si="27"/>
        <v>0</v>
      </c>
    </row>
    <row r="32" spans="4:43" x14ac:dyDescent="0.25">
      <c r="D32" s="32" t="s">
        <v>11</v>
      </c>
      <c r="E32" s="75">
        <f>COUNTIF(G10:AK29,"N/A")</f>
        <v>0</v>
      </c>
      <c r="G32">
        <f>COUNTIF(G9:G29,"N/A")</f>
        <v>0</v>
      </c>
      <c r="H32">
        <f t="shared" ref="H32:Q32" si="28">COUNTIF(H9:H29,"N/A")</f>
        <v>0</v>
      </c>
      <c r="I32">
        <f t="shared" si="28"/>
        <v>0</v>
      </c>
      <c r="J32">
        <f t="shared" si="28"/>
        <v>0</v>
      </c>
      <c r="K32">
        <f t="shared" si="28"/>
        <v>0</v>
      </c>
      <c r="L32">
        <f t="shared" si="28"/>
        <v>0</v>
      </c>
      <c r="M32">
        <f t="shared" si="28"/>
        <v>0</v>
      </c>
      <c r="N32">
        <f t="shared" si="28"/>
        <v>0</v>
      </c>
      <c r="O32">
        <f t="shared" si="28"/>
        <v>0</v>
      </c>
      <c r="P32">
        <f t="shared" si="28"/>
        <v>0</v>
      </c>
      <c r="Q32">
        <f t="shared" si="28"/>
        <v>0</v>
      </c>
      <c r="R32">
        <f t="shared" ref="R32:S32" si="29">COUNTIF(R9:R29,"N/A")</f>
        <v>0</v>
      </c>
      <c r="S32">
        <f t="shared" si="29"/>
        <v>0</v>
      </c>
      <c r="T32">
        <f t="shared" ref="T32:U32" si="30">COUNTIF(T9:T29,"N/A")</f>
        <v>0</v>
      </c>
      <c r="U32">
        <f t="shared" si="30"/>
        <v>0</v>
      </c>
      <c r="V32">
        <f t="shared" ref="V32:W32" si="31">COUNTIF(V9:V29,"N/A")</f>
        <v>0</v>
      </c>
      <c r="W32">
        <f t="shared" si="31"/>
        <v>0</v>
      </c>
      <c r="X32">
        <f t="shared" ref="X32:Y32" si="32">COUNTIF(X9:X29,"N/A")</f>
        <v>0</v>
      </c>
      <c r="Y32">
        <f t="shared" si="32"/>
        <v>0</v>
      </c>
      <c r="Z32">
        <f t="shared" ref="Z32:AA32" si="33">COUNTIF(Z9:Z29,"N/A")</f>
        <v>0</v>
      </c>
      <c r="AA32">
        <f t="shared" si="33"/>
        <v>0</v>
      </c>
      <c r="AB32">
        <f t="shared" ref="AB32:AC32" si="34">COUNTIF(AB9:AB29,"N/A")</f>
        <v>0</v>
      </c>
      <c r="AC32">
        <f t="shared" si="34"/>
        <v>0</v>
      </c>
      <c r="AD32">
        <f t="shared" ref="AD32:AE32" si="35">COUNTIF(AD9:AD29,"N/A")</f>
        <v>0</v>
      </c>
      <c r="AE32">
        <f t="shared" si="35"/>
        <v>0</v>
      </c>
      <c r="AF32">
        <f t="shared" ref="AF32:AG32" si="36">COUNTIF(AF9:AF29,"N/A")</f>
        <v>0</v>
      </c>
      <c r="AG32">
        <f t="shared" si="36"/>
        <v>0</v>
      </c>
      <c r="AH32">
        <f t="shared" ref="AH32:AI32" si="37">COUNTIF(AH9:AH29,"N/A")</f>
        <v>0</v>
      </c>
      <c r="AI32">
        <f t="shared" si="37"/>
        <v>0</v>
      </c>
      <c r="AJ32">
        <f t="shared" ref="AJ32:AK32" si="38">COUNTIF(AJ9:AJ29,"N/A")</f>
        <v>0</v>
      </c>
      <c r="AK32">
        <f t="shared" si="38"/>
        <v>0</v>
      </c>
    </row>
    <row r="33" spans="4:38" x14ac:dyDescent="0.25">
      <c r="D33" s="32" t="s">
        <v>362</v>
      </c>
      <c r="E33" s="75">
        <f>SUM(E30:E32)</f>
        <v>0</v>
      </c>
    </row>
    <row r="34" spans="4:38" x14ac:dyDescent="0.25">
      <c r="D34" s="32" t="s">
        <v>112</v>
      </c>
      <c r="E34" s="75">
        <f>SUM(E30:E31)</f>
        <v>0</v>
      </c>
      <c r="G34">
        <f>SUM(G30:G31)</f>
        <v>0</v>
      </c>
      <c r="H34">
        <f t="shared" ref="H34:Q34" si="39">SUM(H30:H31)</f>
        <v>0</v>
      </c>
      <c r="I34">
        <f t="shared" si="39"/>
        <v>0</v>
      </c>
      <c r="J34">
        <f t="shared" si="39"/>
        <v>0</v>
      </c>
      <c r="K34">
        <f t="shared" si="39"/>
        <v>0</v>
      </c>
      <c r="L34">
        <f t="shared" si="39"/>
        <v>0</v>
      </c>
      <c r="M34">
        <f t="shared" si="39"/>
        <v>0</v>
      </c>
      <c r="N34">
        <f t="shared" si="39"/>
        <v>0</v>
      </c>
      <c r="O34">
        <f t="shared" si="39"/>
        <v>0</v>
      </c>
      <c r="P34">
        <f t="shared" si="39"/>
        <v>0</v>
      </c>
      <c r="Q34">
        <f t="shared" si="39"/>
        <v>0</v>
      </c>
      <c r="R34">
        <f t="shared" ref="R34:S34" si="40">SUM(R30:R31)</f>
        <v>0</v>
      </c>
      <c r="S34">
        <f t="shared" si="40"/>
        <v>0</v>
      </c>
      <c r="T34">
        <f t="shared" ref="T34:U34" si="41">SUM(T30:T31)</f>
        <v>0</v>
      </c>
      <c r="U34">
        <f t="shared" si="41"/>
        <v>0</v>
      </c>
      <c r="V34">
        <f t="shared" ref="V34:W34" si="42">SUM(V30:V31)</f>
        <v>0</v>
      </c>
      <c r="W34">
        <f t="shared" si="42"/>
        <v>0</v>
      </c>
      <c r="X34">
        <f t="shared" ref="X34:Y34" si="43">SUM(X30:X31)</f>
        <v>0</v>
      </c>
      <c r="Y34">
        <f t="shared" si="43"/>
        <v>0</v>
      </c>
      <c r="Z34">
        <f t="shared" ref="Z34:AA34" si="44">SUM(Z30:Z31)</f>
        <v>0</v>
      </c>
      <c r="AA34">
        <f t="shared" si="44"/>
        <v>0</v>
      </c>
      <c r="AB34">
        <f t="shared" ref="AB34:AC34" si="45">SUM(AB30:AB31)</f>
        <v>0</v>
      </c>
      <c r="AC34">
        <f t="shared" si="45"/>
        <v>0</v>
      </c>
      <c r="AD34">
        <f t="shared" ref="AD34:AE34" si="46">SUM(AD30:AD31)</f>
        <v>0</v>
      </c>
      <c r="AE34">
        <f t="shared" si="46"/>
        <v>0</v>
      </c>
      <c r="AF34">
        <f t="shared" ref="AF34:AG34" si="47">SUM(AF30:AF31)</f>
        <v>0</v>
      </c>
      <c r="AG34">
        <f t="shared" si="47"/>
        <v>0</v>
      </c>
      <c r="AH34">
        <f t="shared" ref="AH34:AI34" si="48">SUM(AH30:AH31)</f>
        <v>0</v>
      </c>
      <c r="AI34">
        <f t="shared" si="48"/>
        <v>0</v>
      </c>
      <c r="AJ34">
        <f t="shared" ref="AJ34:AK34" si="49">SUM(AJ30:AJ31)</f>
        <v>0</v>
      </c>
      <c r="AK34">
        <f t="shared" si="49"/>
        <v>0</v>
      </c>
    </row>
    <row r="35" spans="4:38" x14ac:dyDescent="0.25">
      <c r="D35" s="32" t="s">
        <v>113</v>
      </c>
      <c r="E35" s="79" t="e">
        <f>E30/E34</f>
        <v>#DIV/0!</v>
      </c>
      <c r="G35" s="79" t="e">
        <f>G30/G34</f>
        <v>#DIV/0!</v>
      </c>
      <c r="H35" s="79" t="e">
        <f t="shared" ref="H35:Q35" si="50">H30/H34</f>
        <v>#DIV/0!</v>
      </c>
      <c r="I35" s="79" t="e">
        <f t="shared" si="50"/>
        <v>#DIV/0!</v>
      </c>
      <c r="J35" s="79" t="e">
        <f t="shared" si="50"/>
        <v>#DIV/0!</v>
      </c>
      <c r="K35" s="79" t="e">
        <f t="shared" si="50"/>
        <v>#DIV/0!</v>
      </c>
      <c r="L35" s="79" t="e">
        <f t="shared" si="50"/>
        <v>#DIV/0!</v>
      </c>
      <c r="M35" s="79" t="e">
        <f t="shared" si="50"/>
        <v>#DIV/0!</v>
      </c>
      <c r="N35" s="79" t="e">
        <f t="shared" si="50"/>
        <v>#DIV/0!</v>
      </c>
      <c r="O35" s="79" t="e">
        <f t="shared" si="50"/>
        <v>#DIV/0!</v>
      </c>
      <c r="P35" s="79" t="e">
        <f t="shared" si="50"/>
        <v>#DIV/0!</v>
      </c>
      <c r="Q35" s="79" t="e">
        <f t="shared" si="50"/>
        <v>#DIV/0!</v>
      </c>
      <c r="R35" s="79" t="e">
        <f t="shared" ref="R35:S35" si="51">R30/R34</f>
        <v>#DIV/0!</v>
      </c>
      <c r="S35" s="79" t="e">
        <f t="shared" si="51"/>
        <v>#DIV/0!</v>
      </c>
      <c r="T35" s="79" t="e">
        <f t="shared" ref="T35:U35" si="52">T30/T34</f>
        <v>#DIV/0!</v>
      </c>
      <c r="U35" s="79" t="e">
        <f t="shared" si="52"/>
        <v>#DIV/0!</v>
      </c>
      <c r="V35" s="79" t="e">
        <f t="shared" ref="V35:W35" si="53">V30/V34</f>
        <v>#DIV/0!</v>
      </c>
      <c r="W35" s="79" t="e">
        <f t="shared" si="53"/>
        <v>#DIV/0!</v>
      </c>
      <c r="X35" s="79" t="e">
        <f t="shared" ref="X35:Y35" si="54">X30/X34</f>
        <v>#DIV/0!</v>
      </c>
      <c r="Y35" s="79" t="e">
        <f t="shared" si="54"/>
        <v>#DIV/0!</v>
      </c>
      <c r="Z35" s="79" t="e">
        <f t="shared" ref="Z35:AA35" si="55">Z30/Z34</f>
        <v>#DIV/0!</v>
      </c>
      <c r="AA35" s="79" t="e">
        <f t="shared" si="55"/>
        <v>#DIV/0!</v>
      </c>
      <c r="AB35" s="79" t="e">
        <f t="shared" ref="AB35:AC35" si="56">AB30/AB34</f>
        <v>#DIV/0!</v>
      </c>
      <c r="AC35" s="79" t="e">
        <f t="shared" si="56"/>
        <v>#DIV/0!</v>
      </c>
      <c r="AD35" s="79" t="e">
        <f t="shared" ref="AD35:AE35" si="57">AD30/AD34</f>
        <v>#DIV/0!</v>
      </c>
      <c r="AE35" s="79" t="e">
        <f t="shared" si="57"/>
        <v>#DIV/0!</v>
      </c>
      <c r="AF35" s="79" t="e">
        <f t="shared" ref="AF35:AG35" si="58">AF30/AF34</f>
        <v>#DIV/0!</v>
      </c>
      <c r="AG35" s="79" t="e">
        <f t="shared" si="58"/>
        <v>#DIV/0!</v>
      </c>
      <c r="AH35" s="79" t="e">
        <f t="shared" ref="AH35:AI35" si="59">AH30/AH34</f>
        <v>#DIV/0!</v>
      </c>
      <c r="AI35" s="79" t="e">
        <f t="shared" si="59"/>
        <v>#DIV/0!</v>
      </c>
      <c r="AJ35" s="79" t="e">
        <f t="shared" ref="AJ35:AK35" si="60">AJ30/AJ34</f>
        <v>#DIV/0!</v>
      </c>
      <c r="AK35" s="79" t="e">
        <f t="shared" si="60"/>
        <v>#DIV/0!</v>
      </c>
      <c r="AL35" s="79"/>
    </row>
    <row r="36" spans="4:38" x14ac:dyDescent="0.25">
      <c r="D36" s="32"/>
      <c r="E36" s="79"/>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row>
    <row r="37" spans="4:38" x14ac:dyDescent="0.25">
      <c r="D37" s="32"/>
      <c r="E37" s="79"/>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c r="AL37" s="79"/>
    </row>
    <row r="38" spans="4:38" ht="45" x14ac:dyDescent="0.25">
      <c r="D38" s="73" t="s">
        <v>103</v>
      </c>
      <c r="E38" s="72" t="s">
        <v>380</v>
      </c>
      <c r="F38" s="50"/>
      <c r="G38" s="50" t="str">
        <f>CRTP!N8</f>
        <v>Client #</v>
      </c>
      <c r="H38" s="50" t="str">
        <f>CRTP!P8</f>
        <v>Client #</v>
      </c>
      <c r="I38" s="50" t="str">
        <f>CRTP!R8</f>
        <v>Client #</v>
      </c>
      <c r="J38" s="50" t="str">
        <f>CRTP!T8</f>
        <v>Client #</v>
      </c>
      <c r="K38" s="50" t="str">
        <f>CRTP!V8</f>
        <v>Client #</v>
      </c>
      <c r="L38" s="50" t="str">
        <f>CRTP!X8</f>
        <v>Client #</v>
      </c>
      <c r="M38" s="50" t="str">
        <f>CRTP!Z8</f>
        <v>Client #</v>
      </c>
      <c r="N38" s="50" t="str">
        <f>CRTP!AB8</f>
        <v>Client #</v>
      </c>
      <c r="O38" s="50" t="str">
        <f>CRTP!AD8</f>
        <v>Client #</v>
      </c>
      <c r="P38" s="50" t="str">
        <f>CRTP!AF8</f>
        <v>Client #</v>
      </c>
      <c r="Q38" s="50" t="str">
        <f>CRTP!AH8</f>
        <v>Client #</v>
      </c>
      <c r="R38" s="50" t="str">
        <f>CRTP!AJ8</f>
        <v>Client #</v>
      </c>
      <c r="S38" s="50" t="str">
        <f>CRTP!AL8</f>
        <v>Client #</v>
      </c>
      <c r="T38" s="50" t="str">
        <f>CRTP!AN8</f>
        <v>Client #</v>
      </c>
      <c r="U38" s="50" t="str">
        <f>CRTP!AP8</f>
        <v>Client #</v>
      </c>
      <c r="V38" s="50" t="str">
        <f>CRTP!AR8</f>
        <v>Client #</v>
      </c>
      <c r="W38" s="50" t="str">
        <f>CRTP!AT8</f>
        <v>Client #</v>
      </c>
      <c r="X38" s="50" t="str">
        <f>CRTP!AV8</f>
        <v>Client #</v>
      </c>
      <c r="Y38" s="50" t="str">
        <f>CRTP!AX8</f>
        <v>Client #</v>
      </c>
      <c r="Z38" s="50" t="str">
        <f>CRTP!AZ8</f>
        <v>Client #</v>
      </c>
      <c r="AA38" s="74" t="s">
        <v>104</v>
      </c>
      <c r="AB38" s="74" t="s">
        <v>125</v>
      </c>
      <c r="AC38" s="74" t="s">
        <v>105</v>
      </c>
      <c r="AD38" s="74" t="s">
        <v>106</v>
      </c>
      <c r="AE38" s="74" t="s">
        <v>107</v>
      </c>
    </row>
    <row r="39" spans="4:38" x14ac:dyDescent="0.25">
      <c r="D39">
        <v>1</v>
      </c>
      <c r="E39" s="78"/>
      <c r="F39" s="50"/>
      <c r="G39" s="50" t="str">
        <f>CRTP!O9</f>
        <v/>
      </c>
      <c r="H39" s="50" t="str">
        <f>CRTP!Q9</f>
        <v/>
      </c>
      <c r="I39" s="50" t="str">
        <f>CRTP!S9</f>
        <v/>
      </c>
      <c r="J39" s="50" t="str">
        <f>CRTP!U9</f>
        <v/>
      </c>
      <c r="K39" s="50" t="str">
        <f>CRTP!W9</f>
        <v/>
      </c>
      <c r="L39" s="50" t="str">
        <f>CRTP!Y9</f>
        <v/>
      </c>
      <c r="M39" s="50" t="str">
        <f>CRTP!AA9</f>
        <v/>
      </c>
      <c r="N39" s="50" t="str">
        <f>CRTP!AC9</f>
        <v/>
      </c>
      <c r="O39" s="50" t="str">
        <f>CRTP!AE9</f>
        <v/>
      </c>
      <c r="P39" s="50" t="str">
        <f>CRTP!AG9</f>
        <v/>
      </c>
      <c r="Q39" s="50" t="str">
        <f>CRTP!AI9</f>
        <v/>
      </c>
      <c r="R39" s="50" t="str">
        <f>CRTP!AK9</f>
        <v/>
      </c>
      <c r="S39" s="50" t="str">
        <f>CRTP!AM9</f>
        <v/>
      </c>
      <c r="T39" s="50" t="str">
        <f>CRTP!AO9</f>
        <v/>
      </c>
      <c r="U39" s="50" t="str">
        <f>CRTP!AQ9</f>
        <v/>
      </c>
      <c r="V39" s="50" t="str">
        <f>CRTP!AS9</f>
        <v/>
      </c>
      <c r="W39" s="50" t="str">
        <f>CRTP!AU9</f>
        <v/>
      </c>
      <c r="X39" s="50" t="str">
        <f>CRTP!AW9</f>
        <v/>
      </c>
      <c r="Y39" s="50" t="str">
        <f>CRTP!AY9</f>
        <v/>
      </c>
      <c r="Z39" s="50" t="str">
        <f>CRTP!BA9</f>
        <v/>
      </c>
      <c r="AA39" s="76">
        <f>COUNTIF(G39:Z39,"Pass")</f>
        <v>0</v>
      </c>
      <c r="AB39" s="76">
        <f>COUNTIF(G39:Z39,"fail")</f>
        <v>0</v>
      </c>
      <c r="AC39" s="76">
        <f>COUNTIF(G39:Z39,"NA")</f>
        <v>0</v>
      </c>
      <c r="AD39" s="76">
        <f>SUM(AA39:AB39)</f>
        <v>0</v>
      </c>
      <c r="AE39" s="77" t="str">
        <f>IF(OR(AA39&gt;0,AB39&gt;0),AA39/AD39,"NA")</f>
        <v>NA</v>
      </c>
    </row>
    <row r="40" spans="4:38" x14ac:dyDescent="0.25">
      <c r="D40">
        <v>2</v>
      </c>
      <c r="E40" s="78"/>
      <c r="F40" s="50"/>
      <c r="G40" s="50" t="str">
        <f>CRTP!O10</f>
        <v/>
      </c>
      <c r="H40" s="50" t="str">
        <f>CRTP!Q10</f>
        <v/>
      </c>
      <c r="I40" s="50" t="str">
        <f>CRTP!S10</f>
        <v/>
      </c>
      <c r="J40" s="50" t="str">
        <f>CRTP!U10</f>
        <v/>
      </c>
      <c r="K40" s="50" t="str">
        <f>CRTP!W10</f>
        <v/>
      </c>
      <c r="L40" s="50" t="str">
        <f>CRTP!Y10</f>
        <v/>
      </c>
      <c r="M40" s="50" t="str">
        <f>CRTP!AA10</f>
        <v/>
      </c>
      <c r="N40" s="50" t="str">
        <f>CRTP!AC10</f>
        <v/>
      </c>
      <c r="O40" s="50" t="str">
        <f>CRTP!AE10</f>
        <v/>
      </c>
      <c r="P40" s="50" t="str">
        <f>CRTP!AG10</f>
        <v/>
      </c>
      <c r="Q40" s="50" t="str">
        <f>CRTP!AI10</f>
        <v/>
      </c>
      <c r="R40" s="50" t="str">
        <f>CRTP!AK10</f>
        <v/>
      </c>
      <c r="S40" s="50" t="str">
        <f>CRTP!AM10</f>
        <v/>
      </c>
      <c r="T40" s="50" t="str">
        <f>CRTP!AO10</f>
        <v/>
      </c>
      <c r="U40" s="50" t="str">
        <f>CRTP!AQ10</f>
        <v/>
      </c>
      <c r="V40" s="50" t="str">
        <f>CRTP!AS10</f>
        <v/>
      </c>
      <c r="W40" s="50" t="str">
        <f>CRTP!AU10</f>
        <v/>
      </c>
      <c r="X40" s="50" t="str">
        <f>CRTP!AW10</f>
        <v/>
      </c>
      <c r="Y40" s="50" t="str">
        <f>CRTP!AY10</f>
        <v/>
      </c>
      <c r="Z40" s="50" t="str">
        <f>CRTP!BA10</f>
        <v/>
      </c>
      <c r="AA40" s="76">
        <f t="shared" ref="AA40:AA43" si="61">COUNTIF(G40:Z40,"Pass")</f>
        <v>0</v>
      </c>
      <c r="AB40" s="76">
        <f t="shared" ref="AB40:AB43" si="62">COUNTIF(G40:Z40,"fail")</f>
        <v>0</v>
      </c>
      <c r="AC40" s="76">
        <f t="shared" ref="AC40:AC43" si="63">COUNTIF(G40:Z40,"NA")</f>
        <v>0</v>
      </c>
      <c r="AD40" s="76">
        <f>SUM(AA40:AB40)</f>
        <v>0</v>
      </c>
      <c r="AE40" s="77" t="str">
        <f>IF(OR(AA40&gt;0,AB40&gt;0),AA40/AD40,"NA")</f>
        <v>NA</v>
      </c>
    </row>
    <row r="41" spans="4:38" x14ac:dyDescent="0.25">
      <c r="D41">
        <v>3</v>
      </c>
      <c r="E41" s="78"/>
      <c r="F41" s="50"/>
      <c r="G41" s="50" t="str">
        <f>CRTP!O11</f>
        <v/>
      </c>
      <c r="H41" s="50" t="str">
        <f>CRTP!Q11</f>
        <v/>
      </c>
      <c r="I41" s="50" t="str">
        <f>CRTP!S11</f>
        <v/>
      </c>
      <c r="J41" s="50" t="str">
        <f>CRTP!U11</f>
        <v/>
      </c>
      <c r="K41" s="50" t="str">
        <f>CRTP!W11</f>
        <v/>
      </c>
      <c r="L41" s="50" t="str">
        <f>CRTP!Y11</f>
        <v/>
      </c>
      <c r="M41" s="50" t="str">
        <f>CRTP!AA11</f>
        <v/>
      </c>
      <c r="N41" s="50" t="str">
        <f>CRTP!AC11</f>
        <v/>
      </c>
      <c r="O41" s="50" t="str">
        <f>CRTP!AE11</f>
        <v/>
      </c>
      <c r="P41" s="50" t="str">
        <f>CRTP!AG11</f>
        <v/>
      </c>
      <c r="Q41" s="50" t="str">
        <f>CRTP!AI11</f>
        <v/>
      </c>
      <c r="R41" s="50" t="str">
        <f>CRTP!AK11</f>
        <v/>
      </c>
      <c r="S41" s="50" t="str">
        <f>CRTP!AM11</f>
        <v/>
      </c>
      <c r="T41" s="50" t="str">
        <f>CRTP!AO11</f>
        <v/>
      </c>
      <c r="U41" s="50" t="str">
        <f>CRTP!AQ11</f>
        <v/>
      </c>
      <c r="V41" s="50" t="str">
        <f>CRTP!AS11</f>
        <v/>
      </c>
      <c r="W41" s="50" t="str">
        <f>CRTP!AU11</f>
        <v/>
      </c>
      <c r="X41" s="50" t="str">
        <f>CRTP!AW11</f>
        <v/>
      </c>
      <c r="Y41" s="50" t="str">
        <f>CRTP!AY11</f>
        <v/>
      </c>
      <c r="Z41" s="50" t="str">
        <f>CRTP!BA11</f>
        <v/>
      </c>
      <c r="AA41" s="76">
        <f t="shared" si="61"/>
        <v>0</v>
      </c>
      <c r="AB41" s="76">
        <f t="shared" si="62"/>
        <v>0</v>
      </c>
      <c r="AC41" s="76">
        <f t="shared" si="63"/>
        <v>0</v>
      </c>
      <c r="AD41" s="76">
        <f>SUM(AA41:AB41)</f>
        <v>0</v>
      </c>
      <c r="AE41" s="77" t="str">
        <f>IF(OR(AA41&gt;0,AB41&gt;0),AA41/AD41,"NA")</f>
        <v>NA</v>
      </c>
    </row>
    <row r="42" spans="4:38" x14ac:dyDescent="0.25">
      <c r="D42">
        <v>4</v>
      </c>
      <c r="E42" s="78"/>
      <c r="F42" s="50"/>
      <c r="G42" s="50" t="str">
        <f>CRTP!O12</f>
        <v/>
      </c>
      <c r="H42" s="50" t="str">
        <f>CRTP!Q12</f>
        <v/>
      </c>
      <c r="I42" s="50" t="str">
        <f>CRTP!S12</f>
        <v/>
      </c>
      <c r="J42" s="50" t="str">
        <f>CRTP!U12</f>
        <v/>
      </c>
      <c r="K42" s="50" t="str">
        <f>CRTP!W12</f>
        <v/>
      </c>
      <c r="L42" s="50" t="str">
        <f>CRTP!Y12</f>
        <v/>
      </c>
      <c r="M42" s="50" t="str">
        <f>CRTP!AA12</f>
        <v/>
      </c>
      <c r="N42" s="50" t="str">
        <f>CRTP!AC12</f>
        <v/>
      </c>
      <c r="O42" s="50" t="str">
        <f>CRTP!AE12</f>
        <v/>
      </c>
      <c r="P42" s="50" t="str">
        <f>CRTP!AG12</f>
        <v/>
      </c>
      <c r="Q42" s="50" t="str">
        <f>CRTP!AI12</f>
        <v/>
      </c>
      <c r="R42" s="50" t="str">
        <f>CRTP!AK12</f>
        <v/>
      </c>
      <c r="S42" s="50" t="str">
        <f>CRTP!AM12</f>
        <v/>
      </c>
      <c r="T42" s="50" t="str">
        <f>CRTP!AO12</f>
        <v/>
      </c>
      <c r="U42" s="50" t="str">
        <f>CRTP!AQ12</f>
        <v/>
      </c>
      <c r="V42" s="50" t="str">
        <f>CRTP!AS12</f>
        <v/>
      </c>
      <c r="W42" s="50" t="str">
        <f>CRTP!AU12</f>
        <v/>
      </c>
      <c r="X42" s="50" t="str">
        <f>CRTP!AW12</f>
        <v/>
      </c>
      <c r="Y42" s="50" t="str">
        <f>CRTP!AY12</f>
        <v/>
      </c>
      <c r="Z42" s="50" t="str">
        <f>CRTP!BA12</f>
        <v/>
      </c>
      <c r="AA42" s="76">
        <f t="shared" si="61"/>
        <v>0</v>
      </c>
      <c r="AB42" s="76">
        <f t="shared" si="62"/>
        <v>0</v>
      </c>
      <c r="AC42" s="76">
        <f t="shared" si="63"/>
        <v>0</v>
      </c>
      <c r="AD42" s="76">
        <f>SUM(AA42:AB42)</f>
        <v>0</v>
      </c>
      <c r="AE42" s="77" t="str">
        <f>IF(OR(AA42&gt;0,AB42&gt;0),AA42/AD42,"NA")</f>
        <v>NA</v>
      </c>
    </row>
    <row r="43" spans="4:38" x14ac:dyDescent="0.25">
      <c r="D43">
        <v>5</v>
      </c>
      <c r="E43" s="78"/>
      <c r="F43" s="50"/>
      <c r="G43" s="50" t="str">
        <f>CRTP!O13</f>
        <v/>
      </c>
      <c r="H43" s="50" t="str">
        <f>CRTP!Q13</f>
        <v/>
      </c>
      <c r="I43" s="50" t="str">
        <f>CRTP!S13</f>
        <v/>
      </c>
      <c r="J43" s="50" t="str">
        <f>CRTP!U13</f>
        <v/>
      </c>
      <c r="K43" s="50" t="str">
        <f>CRTP!W13</f>
        <v/>
      </c>
      <c r="L43" s="50" t="str">
        <f>CRTP!Y13</f>
        <v/>
      </c>
      <c r="M43" s="50" t="str">
        <f>CRTP!AA13</f>
        <v/>
      </c>
      <c r="N43" s="50" t="str">
        <f>CRTP!AC13</f>
        <v/>
      </c>
      <c r="O43" s="50" t="str">
        <f>CRTP!AE13</f>
        <v/>
      </c>
      <c r="P43" s="50" t="str">
        <f>CRTP!AG13</f>
        <v/>
      </c>
      <c r="Q43" s="50" t="str">
        <f>CRTP!AI13</f>
        <v/>
      </c>
      <c r="R43" s="50" t="str">
        <f>CRTP!AK13</f>
        <v/>
      </c>
      <c r="S43" s="50" t="str">
        <f>CRTP!AM13</f>
        <v/>
      </c>
      <c r="T43" s="50" t="str">
        <f>CRTP!AO13</f>
        <v/>
      </c>
      <c r="U43" s="50" t="str">
        <f>CRTP!AQ13</f>
        <v/>
      </c>
      <c r="V43" s="50" t="str">
        <f>CRTP!AS13</f>
        <v/>
      </c>
      <c r="W43" s="50" t="str">
        <f>CRTP!AU13</f>
        <v/>
      </c>
      <c r="X43" s="50" t="str">
        <f>CRTP!AW13</f>
        <v/>
      </c>
      <c r="Y43" s="50" t="str">
        <f>CRTP!AY13</f>
        <v/>
      </c>
      <c r="Z43" s="50" t="str">
        <f>CRTP!BA13</f>
        <v/>
      </c>
      <c r="AA43" s="76">
        <f t="shared" si="61"/>
        <v>0</v>
      </c>
      <c r="AB43" s="76">
        <f t="shared" si="62"/>
        <v>0</v>
      </c>
      <c r="AC43" s="76">
        <f t="shared" si="63"/>
        <v>0</v>
      </c>
      <c r="AD43" s="76">
        <f ca="1">SUM(AD39:AD43)</f>
        <v>0</v>
      </c>
      <c r="AE43" s="77" t="str">
        <f>IF(OR(AA43&gt;0,AB43&gt;0),AA43/AD43,"NA")</f>
        <v>NA</v>
      </c>
    </row>
    <row r="44" spans="4:38" x14ac:dyDescent="0.25">
      <c r="D44" s="32" t="s">
        <v>110</v>
      </c>
      <c r="E44" s="75">
        <f>COUNTIF(G39:Z43,"Pass")</f>
        <v>0</v>
      </c>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79"/>
      <c r="AL44" s="79"/>
    </row>
    <row r="45" spans="4:38" x14ac:dyDescent="0.25">
      <c r="D45" s="32" t="s">
        <v>111</v>
      </c>
      <c r="E45" s="75">
        <f>COUNTIF(G39:Z43,"Fail")</f>
        <v>0</v>
      </c>
      <c r="L45" s="79"/>
      <c r="M45" s="79"/>
      <c r="N45" s="79"/>
      <c r="O45" s="79"/>
      <c r="P45" s="79"/>
      <c r="Q45" s="79"/>
      <c r="R45" s="79"/>
      <c r="S45" s="79"/>
      <c r="T45" s="79"/>
      <c r="U45" s="79"/>
      <c r="V45" s="79"/>
      <c r="W45" s="79"/>
      <c r="X45" s="79"/>
      <c r="Y45" s="79"/>
      <c r="Z45" s="79"/>
      <c r="AA45" s="79"/>
      <c r="AB45" s="79"/>
      <c r="AC45" s="79"/>
      <c r="AD45" s="79"/>
      <c r="AE45" s="79"/>
      <c r="AF45" s="79"/>
      <c r="AG45" s="79"/>
      <c r="AH45" s="79"/>
      <c r="AI45" s="79"/>
      <c r="AJ45" s="79"/>
      <c r="AK45" s="79"/>
      <c r="AL45" s="79"/>
    </row>
    <row r="46" spans="4:38" x14ac:dyDescent="0.25">
      <c r="D46" s="32" t="s">
        <v>11</v>
      </c>
      <c r="E46" s="75">
        <f>COUNTIF(G39:Z43,"NA")</f>
        <v>0</v>
      </c>
      <c r="L46" s="79"/>
      <c r="M46" s="79"/>
      <c r="N46" s="79"/>
      <c r="O46" s="79"/>
      <c r="P46" s="79"/>
      <c r="Q46" s="79"/>
      <c r="R46" s="79"/>
      <c r="S46" s="79"/>
      <c r="T46" s="79"/>
      <c r="U46" s="79"/>
      <c r="V46" s="79"/>
      <c r="W46" s="79"/>
      <c r="X46" s="79"/>
      <c r="Y46" s="79"/>
      <c r="Z46" s="79"/>
      <c r="AA46" s="79"/>
      <c r="AB46" s="79"/>
      <c r="AC46" s="79"/>
      <c r="AD46" s="79"/>
      <c r="AE46" s="79"/>
      <c r="AF46" s="79"/>
      <c r="AG46" s="79"/>
      <c r="AH46" s="79"/>
      <c r="AI46" s="79"/>
      <c r="AJ46" s="79"/>
      <c r="AK46" s="79"/>
      <c r="AL46" s="79"/>
    </row>
    <row r="47" spans="4:38" x14ac:dyDescent="0.25">
      <c r="D47" s="32" t="s">
        <v>112</v>
      </c>
      <c r="E47" s="75">
        <f>SUM(E44:E45)</f>
        <v>0</v>
      </c>
      <c r="L47" s="79"/>
      <c r="M47" s="79"/>
      <c r="N47" s="79"/>
      <c r="O47" s="79"/>
      <c r="P47" s="79"/>
      <c r="Q47" s="79"/>
      <c r="R47" s="79"/>
      <c r="S47" s="79"/>
      <c r="T47" s="79"/>
      <c r="U47" s="79"/>
      <c r="V47" s="79"/>
      <c r="W47" s="79"/>
      <c r="X47" s="79"/>
      <c r="Y47" s="79"/>
      <c r="Z47" s="79"/>
      <c r="AA47" s="79"/>
      <c r="AB47" s="79"/>
      <c r="AC47" s="79"/>
      <c r="AD47" s="79"/>
      <c r="AE47" s="79"/>
      <c r="AF47" s="79"/>
      <c r="AG47" s="79"/>
      <c r="AH47" s="79"/>
      <c r="AI47" s="79"/>
      <c r="AJ47" s="79"/>
      <c r="AK47" s="79"/>
      <c r="AL47" s="79"/>
    </row>
    <row r="48" spans="4:38" x14ac:dyDescent="0.25">
      <c r="D48" s="32" t="s">
        <v>113</v>
      </c>
      <c r="E48" s="82" t="e">
        <f>E44/E47</f>
        <v>#DIV/0!</v>
      </c>
      <c r="L48" s="79"/>
      <c r="M48" s="79"/>
      <c r="N48" s="79"/>
      <c r="O48" s="79"/>
      <c r="P48" s="79"/>
      <c r="Q48" s="79"/>
      <c r="R48" s="79"/>
      <c r="S48" s="79"/>
      <c r="T48" s="79"/>
      <c r="U48" s="79"/>
      <c r="V48" s="79"/>
      <c r="W48" s="79"/>
      <c r="X48" s="79"/>
      <c r="Y48" s="79"/>
      <c r="Z48" s="79"/>
      <c r="AA48" s="79"/>
      <c r="AB48" s="79"/>
      <c r="AC48" s="79"/>
      <c r="AD48" s="79"/>
      <c r="AE48" s="79"/>
      <c r="AF48" s="79"/>
      <c r="AG48" s="79"/>
      <c r="AH48" s="79"/>
      <c r="AI48" s="79"/>
      <c r="AJ48" s="79"/>
      <c r="AK48" s="79"/>
      <c r="AL48" s="79"/>
    </row>
    <row r="49" spans="4:38" x14ac:dyDescent="0.25">
      <c r="D49" s="32"/>
      <c r="E49" s="79"/>
      <c r="G49" s="79"/>
      <c r="H49" s="79"/>
      <c r="I49" s="79"/>
      <c r="J49" s="79"/>
      <c r="K49" s="79"/>
      <c r="L49" s="79"/>
      <c r="M49" s="79"/>
      <c r="N49" s="79"/>
      <c r="O49" s="79"/>
      <c r="P49" s="79"/>
      <c r="Q49" s="79"/>
      <c r="R49" s="79"/>
      <c r="S49" s="79"/>
      <c r="T49" s="79"/>
      <c r="U49" s="79"/>
      <c r="V49" s="79"/>
      <c r="W49" s="79"/>
      <c r="X49" s="79"/>
      <c r="Y49" s="79"/>
      <c r="Z49" s="79"/>
      <c r="AA49" s="79"/>
      <c r="AB49" s="79"/>
      <c r="AC49" s="79"/>
      <c r="AD49" s="79"/>
      <c r="AE49" s="79"/>
      <c r="AF49" s="79"/>
      <c r="AG49" s="79"/>
      <c r="AH49" s="79"/>
      <c r="AI49" s="79"/>
      <c r="AJ49" s="79"/>
      <c r="AK49" s="79"/>
      <c r="AL49" s="79"/>
    </row>
    <row r="50" spans="4:38" x14ac:dyDescent="0.25">
      <c r="D50" s="32"/>
      <c r="E50" s="79"/>
      <c r="G50" s="79"/>
      <c r="H50" s="79"/>
      <c r="I50" s="79"/>
      <c r="J50" s="79"/>
      <c r="K50" s="79"/>
      <c r="L50" s="79"/>
      <c r="M50" s="79"/>
      <c r="N50" s="79"/>
      <c r="O50" s="79"/>
      <c r="P50" s="79"/>
      <c r="Q50" s="79"/>
      <c r="R50" s="79"/>
      <c r="S50" s="79"/>
      <c r="T50" s="79"/>
      <c r="U50" s="79"/>
      <c r="V50" s="79"/>
      <c r="W50" s="79"/>
      <c r="X50" s="79"/>
      <c r="Y50" s="79"/>
      <c r="Z50" s="79"/>
      <c r="AA50" s="79"/>
      <c r="AB50" s="79"/>
      <c r="AC50" s="79"/>
      <c r="AD50" s="79"/>
      <c r="AE50" s="79"/>
      <c r="AF50" s="79"/>
      <c r="AG50" s="79"/>
      <c r="AH50" s="79"/>
      <c r="AI50" s="79"/>
      <c r="AJ50" s="79"/>
      <c r="AK50" s="79"/>
      <c r="AL50" s="79"/>
    </row>
    <row r="51" spans="4:38" x14ac:dyDescent="0.25">
      <c r="D51" s="32"/>
      <c r="E51" s="79"/>
      <c r="G51" s="79"/>
      <c r="H51" s="79"/>
      <c r="I51" s="79"/>
      <c r="J51" s="79"/>
      <c r="K51" s="79"/>
      <c r="L51" s="79"/>
      <c r="M51" s="79"/>
      <c r="N51" s="79"/>
      <c r="O51" s="79"/>
      <c r="P51" s="79"/>
      <c r="Q51" s="79"/>
      <c r="R51" s="79"/>
      <c r="S51" s="79"/>
      <c r="T51" s="79"/>
      <c r="U51" s="79"/>
      <c r="V51" s="79"/>
      <c r="W51" s="79"/>
      <c r="X51" s="79"/>
      <c r="Y51" s="79"/>
      <c r="Z51" s="79"/>
      <c r="AA51" s="79"/>
      <c r="AB51" s="79"/>
      <c r="AC51" s="79"/>
      <c r="AD51" s="79"/>
      <c r="AE51" s="79"/>
      <c r="AF51" s="79"/>
      <c r="AG51" s="79"/>
      <c r="AH51" s="79"/>
      <c r="AI51" s="79"/>
      <c r="AJ51" s="79"/>
      <c r="AK51" s="79"/>
      <c r="AL51" s="79"/>
    </row>
    <row r="52" spans="4:38" ht="45" x14ac:dyDescent="0.25">
      <c r="D52" s="73" t="s">
        <v>103</v>
      </c>
      <c r="E52" s="72" t="s">
        <v>130</v>
      </c>
      <c r="F52" s="72"/>
      <c r="G52" s="50" t="str">
        <f>'CSU ESU'!N10</f>
        <v>Client #</v>
      </c>
      <c r="H52" s="50" t="str">
        <f>'CSU ESU'!P10</f>
        <v>Client #</v>
      </c>
      <c r="I52" s="50" t="str">
        <f>'CSU ESU'!R10</f>
        <v>Client #</v>
      </c>
      <c r="J52" s="50" t="str">
        <f>'CSU ESU'!T10</f>
        <v>Client #</v>
      </c>
      <c r="K52" s="50" t="str">
        <f>'CSU ESU'!V10</f>
        <v>Client #</v>
      </c>
      <c r="L52" s="50" t="str">
        <f>'CSU ESU'!X10</f>
        <v>Client #</v>
      </c>
      <c r="M52" s="50" t="str">
        <f>'CSU ESU'!Z10</f>
        <v>Client #</v>
      </c>
      <c r="N52" s="50" t="str">
        <f>'CSU ESU'!AB10</f>
        <v>Client #</v>
      </c>
      <c r="O52" s="50" t="str">
        <f>'CSU ESU'!AD10</f>
        <v>Client #</v>
      </c>
      <c r="P52" s="50" t="str">
        <f>'CSU ESU'!AF10</f>
        <v>Client #</v>
      </c>
      <c r="Q52" s="50" t="str">
        <f>'CSU ESU'!AH10</f>
        <v>Client #</v>
      </c>
      <c r="R52" s="50" t="str">
        <f>'CSU ESU'!AJ10</f>
        <v>Client #</v>
      </c>
      <c r="S52" s="50" t="str">
        <f>'CSU ESU'!AL10</f>
        <v>Client #</v>
      </c>
      <c r="T52" s="50" t="str">
        <f>'CSU ESU'!AN10</f>
        <v>Client #</v>
      </c>
      <c r="U52" s="50" t="str">
        <f>'CSU ESU'!AP10</f>
        <v>Client #</v>
      </c>
      <c r="V52" s="50" t="str">
        <f>'CSU ESU'!AR10</f>
        <v>Client #</v>
      </c>
      <c r="W52" s="50" t="str">
        <f>'CSU ESU'!AT10</f>
        <v>Client #</v>
      </c>
      <c r="X52" s="50" t="str">
        <f>'CSU ESU'!AV10</f>
        <v>Client #</v>
      </c>
      <c r="Y52" s="50" t="str">
        <f>'CSU ESU'!AX10</f>
        <v>Client #</v>
      </c>
      <c r="Z52" s="50" t="str">
        <f>'CSU ESU'!AZ10</f>
        <v>Client #</v>
      </c>
      <c r="AA52" s="74" t="s">
        <v>104</v>
      </c>
      <c r="AB52" s="74" t="s">
        <v>125</v>
      </c>
      <c r="AC52" s="74" t="s">
        <v>105</v>
      </c>
      <c r="AD52" s="74" t="s">
        <v>106</v>
      </c>
      <c r="AE52" s="74" t="s">
        <v>107</v>
      </c>
    </row>
    <row r="53" spans="4:38" x14ac:dyDescent="0.25">
      <c r="D53">
        <v>1</v>
      </c>
      <c r="E53" s="78"/>
      <c r="F53" s="50"/>
      <c r="G53" s="50" t="str">
        <f>'CSU ESU'!O11</f>
        <v/>
      </c>
      <c r="H53" s="50" t="str">
        <f>'CSU ESU'!Q11</f>
        <v/>
      </c>
      <c r="I53" s="50" t="str">
        <f>'CSU ESU'!S11</f>
        <v/>
      </c>
      <c r="J53" s="50" t="str">
        <f>'CSU ESU'!U11</f>
        <v/>
      </c>
      <c r="K53" s="50" t="str">
        <f>'CSU ESU'!W11</f>
        <v/>
      </c>
      <c r="L53" s="50" t="str">
        <f>'CSU ESU'!Y11</f>
        <v/>
      </c>
      <c r="M53" s="50" t="str">
        <f>'CSU ESU'!AA11</f>
        <v/>
      </c>
      <c r="N53" s="50" t="str">
        <f>'CSU ESU'!AC11</f>
        <v/>
      </c>
      <c r="O53" s="50" t="str">
        <f>'CSU ESU'!AE11</f>
        <v/>
      </c>
      <c r="P53" s="50" t="str">
        <f>'CSU ESU'!AG11</f>
        <v/>
      </c>
      <c r="Q53" s="50" t="str">
        <f>'CSU ESU'!AI11</f>
        <v/>
      </c>
      <c r="R53" s="50" t="str">
        <f>'CSU ESU'!AK11</f>
        <v/>
      </c>
      <c r="S53" s="50" t="str">
        <f>'CSU ESU'!AM11</f>
        <v/>
      </c>
      <c r="T53" s="50" t="str">
        <f>'CSU ESU'!AO11</f>
        <v/>
      </c>
      <c r="U53" s="50" t="str">
        <f>'CSU ESU'!AQ11</f>
        <v/>
      </c>
      <c r="V53" s="50" t="str">
        <f>'CSU ESU'!AS11</f>
        <v/>
      </c>
      <c r="W53" s="50" t="str">
        <f>'CSU ESU'!AU11</f>
        <v/>
      </c>
      <c r="X53" s="50" t="str">
        <f>'CSU ESU'!AW11</f>
        <v/>
      </c>
      <c r="Y53" s="50" t="str">
        <f>'CSU ESU'!AY11</f>
        <v/>
      </c>
      <c r="Z53" s="50" t="str">
        <f>'CSU ESU'!BA11</f>
        <v/>
      </c>
      <c r="AA53" s="76">
        <f>COUNTIF(G53:Z53,"Pass")</f>
        <v>0</v>
      </c>
      <c r="AB53" s="76">
        <f>COUNTIF(G53:Z53,"fail")</f>
        <v>0</v>
      </c>
      <c r="AC53" s="76">
        <f>COUNTIF(G5:Z53,"NA")</f>
        <v>0</v>
      </c>
      <c r="AD53" s="76">
        <f>SUM(AA53:AB53)</f>
        <v>0</v>
      </c>
      <c r="AE53" s="77" t="str">
        <f t="shared" ref="AE53:AE55" si="64">IF(OR(AA53&gt;0,AB53&gt;0),AA53/AD53,"NA")</f>
        <v>NA</v>
      </c>
    </row>
    <row r="54" spans="4:38" x14ac:dyDescent="0.25">
      <c r="D54">
        <v>2</v>
      </c>
      <c r="E54" s="78"/>
      <c r="F54" s="50"/>
      <c r="G54" s="50" t="str">
        <f>'CSU ESU'!O12</f>
        <v/>
      </c>
      <c r="H54" s="50" t="str">
        <f>'CSU ESU'!Q12</f>
        <v/>
      </c>
      <c r="I54" s="50" t="str">
        <f>'CSU ESU'!S12</f>
        <v/>
      </c>
      <c r="J54" s="50" t="str">
        <f>'CSU ESU'!U12</f>
        <v/>
      </c>
      <c r="K54" s="50" t="str">
        <f>'CSU ESU'!W12</f>
        <v/>
      </c>
      <c r="L54" s="50" t="str">
        <f>'CSU ESU'!Y12</f>
        <v/>
      </c>
      <c r="M54" s="50" t="str">
        <f>'CSU ESU'!AA12</f>
        <v/>
      </c>
      <c r="N54" s="50" t="str">
        <f>'CSU ESU'!AC12</f>
        <v/>
      </c>
      <c r="O54" s="50" t="str">
        <f>'CSU ESU'!AE12</f>
        <v/>
      </c>
      <c r="P54" s="50" t="str">
        <f>'CSU ESU'!AG12</f>
        <v/>
      </c>
      <c r="Q54" s="50" t="str">
        <f>'CSU ESU'!AI12</f>
        <v/>
      </c>
      <c r="R54" s="50" t="str">
        <f>'CSU ESU'!AK12</f>
        <v/>
      </c>
      <c r="S54" s="50" t="str">
        <f>'CSU ESU'!AM12</f>
        <v/>
      </c>
      <c r="T54" s="50" t="str">
        <f>'CSU ESU'!AO12</f>
        <v/>
      </c>
      <c r="U54" s="50" t="str">
        <f>'CSU ESU'!AQ12</f>
        <v/>
      </c>
      <c r="V54" s="50" t="str">
        <f>'CSU ESU'!AS12</f>
        <v/>
      </c>
      <c r="W54" s="50" t="str">
        <f>'CSU ESU'!AU12</f>
        <v/>
      </c>
      <c r="X54" s="50" t="str">
        <f>'CSU ESU'!AW12</f>
        <v/>
      </c>
      <c r="Y54" s="50" t="str">
        <f>'CSU ESU'!AY12</f>
        <v/>
      </c>
      <c r="Z54" s="50" t="str">
        <f>'CSU ESU'!BA12</f>
        <v/>
      </c>
      <c r="AA54" s="76">
        <f>COUNTIF(G54:Z54,"Pass")</f>
        <v>0</v>
      </c>
      <c r="AB54" s="76">
        <f t="shared" ref="AB54:AB55" si="65">COUNTIF(G54:Z54,"fail")</f>
        <v>0</v>
      </c>
      <c r="AC54" s="76">
        <f>COUNTIF(F54,"NA")</f>
        <v>0</v>
      </c>
      <c r="AD54" s="76">
        <f t="shared" ref="AD54:AD55" si="66">SUM(AA54:AB54)</f>
        <v>0</v>
      </c>
      <c r="AE54" s="77" t="str">
        <f t="shared" si="64"/>
        <v>NA</v>
      </c>
    </row>
    <row r="55" spans="4:38" x14ac:dyDescent="0.25">
      <c r="D55">
        <v>3</v>
      </c>
      <c r="E55" s="78"/>
      <c r="F55" s="50"/>
      <c r="G55" s="50" t="str">
        <f>'CSU ESU'!O13</f>
        <v/>
      </c>
      <c r="H55" s="50" t="str">
        <f>'CSU ESU'!Q13</f>
        <v/>
      </c>
      <c r="I55" s="50" t="str">
        <f>'CSU ESU'!S13</f>
        <v/>
      </c>
      <c r="J55" s="50" t="str">
        <f>'CSU ESU'!U13</f>
        <v/>
      </c>
      <c r="K55" s="50" t="str">
        <f>'CSU ESU'!W13</f>
        <v/>
      </c>
      <c r="L55" s="50" t="str">
        <f>'CSU ESU'!Y13</f>
        <v/>
      </c>
      <c r="M55" s="50" t="str">
        <f>'CSU ESU'!AA13</f>
        <v/>
      </c>
      <c r="N55" s="50" t="str">
        <f>'CSU ESU'!AC13</f>
        <v/>
      </c>
      <c r="O55" s="50" t="str">
        <f>'CSU ESU'!AE13</f>
        <v/>
      </c>
      <c r="P55" s="50" t="str">
        <f>'CSU ESU'!AG13</f>
        <v/>
      </c>
      <c r="Q55" s="50" t="str">
        <f>'CSU ESU'!AI13</f>
        <v/>
      </c>
      <c r="R55" s="50" t="str">
        <f>'CSU ESU'!AK13</f>
        <v/>
      </c>
      <c r="S55" s="50" t="str">
        <f>'CSU ESU'!AM13</f>
        <v/>
      </c>
      <c r="T55" s="50" t="str">
        <f>'CSU ESU'!AO13</f>
        <v/>
      </c>
      <c r="U55" s="50" t="str">
        <f>'CSU ESU'!AQ13</f>
        <v/>
      </c>
      <c r="V55" s="50" t="str">
        <f>'CSU ESU'!AS13</f>
        <v/>
      </c>
      <c r="W55" s="50" t="str">
        <f>'CSU ESU'!AU13</f>
        <v/>
      </c>
      <c r="X55" s="50" t="str">
        <f>'CSU ESU'!AW13</f>
        <v/>
      </c>
      <c r="Y55" s="50" t="str">
        <f>'CSU ESU'!AY13</f>
        <v/>
      </c>
      <c r="Z55" s="50" t="str">
        <f>'CSU ESU'!BA13</f>
        <v/>
      </c>
      <c r="AA55" s="76">
        <f>COUNTIF(G55:Z55,"Pass")</f>
        <v>0</v>
      </c>
      <c r="AB55" s="76">
        <f t="shared" si="65"/>
        <v>0</v>
      </c>
      <c r="AC55" s="76">
        <f>COUNTIF(F55,"NA")</f>
        <v>0</v>
      </c>
      <c r="AD55" s="76">
        <f t="shared" si="66"/>
        <v>0</v>
      </c>
      <c r="AE55" s="77" t="str">
        <f t="shared" si="64"/>
        <v>NA</v>
      </c>
    </row>
    <row r="56" spans="4:38" x14ac:dyDescent="0.25">
      <c r="D56" s="32" t="s">
        <v>110</v>
      </c>
      <c r="E56" s="75">
        <f>COUNTIF(G53:Z55,"Pass")</f>
        <v>0</v>
      </c>
      <c r="L56" s="79"/>
      <c r="M56" s="79"/>
      <c r="N56" s="79"/>
      <c r="O56" s="79"/>
      <c r="P56" s="79"/>
      <c r="Q56" s="79"/>
      <c r="R56" s="79"/>
      <c r="S56" s="79"/>
      <c r="T56" s="79"/>
      <c r="U56" s="79"/>
      <c r="V56" s="79"/>
      <c r="W56" s="79"/>
      <c r="X56" s="79"/>
      <c r="AD56" s="79"/>
      <c r="AE56" s="79"/>
      <c r="AF56" s="79"/>
      <c r="AG56" s="79"/>
      <c r="AH56" s="79"/>
      <c r="AI56" s="79"/>
      <c r="AJ56" s="79"/>
    </row>
    <row r="57" spans="4:38" x14ac:dyDescent="0.25">
      <c r="D57" s="32" t="s">
        <v>111</v>
      </c>
      <c r="E57" s="75">
        <f>COUNTIF(G53:Z55,"Fail")</f>
        <v>0</v>
      </c>
      <c r="L57" s="79"/>
      <c r="M57" s="79"/>
      <c r="N57" s="79"/>
      <c r="O57" s="79"/>
      <c r="P57" s="79"/>
      <c r="Q57" s="79"/>
      <c r="R57" s="79"/>
      <c r="S57" s="79"/>
      <c r="T57" s="79"/>
      <c r="U57" s="79"/>
      <c r="V57" s="79"/>
      <c r="W57" s="79"/>
      <c r="X57" s="79"/>
      <c r="Y57" s="79"/>
      <c r="Z57" s="79"/>
      <c r="AF57" s="79"/>
      <c r="AG57" s="79"/>
      <c r="AH57" s="79"/>
      <c r="AI57" s="79"/>
      <c r="AJ57" s="79"/>
      <c r="AK57" s="79"/>
      <c r="AL57" s="79"/>
    </row>
    <row r="58" spans="4:38" x14ac:dyDescent="0.25">
      <c r="D58" s="32" t="s">
        <v>11</v>
      </c>
      <c r="E58" s="75">
        <f>COUNTIF(G53:Z55,"NA")</f>
        <v>0</v>
      </c>
      <c r="L58" s="79"/>
      <c r="M58" s="79"/>
      <c r="N58" s="79"/>
      <c r="O58" s="79"/>
      <c r="P58" s="79"/>
      <c r="Q58" s="79"/>
      <c r="R58" s="79"/>
      <c r="S58" s="79"/>
      <c r="T58" s="79"/>
      <c r="U58" s="79"/>
      <c r="V58" s="79"/>
      <c r="W58" s="79"/>
      <c r="X58" s="79"/>
      <c r="Y58" s="79"/>
      <c r="Z58" s="79"/>
      <c r="AF58" s="79"/>
      <c r="AG58" s="79"/>
      <c r="AH58" s="79"/>
      <c r="AI58" s="79"/>
      <c r="AJ58" s="79"/>
      <c r="AK58" s="79"/>
      <c r="AL58" s="79"/>
    </row>
    <row r="59" spans="4:38" x14ac:dyDescent="0.25">
      <c r="D59" s="32" t="s">
        <v>112</v>
      </c>
      <c r="E59" s="75">
        <f>SUM(E56:E57)</f>
        <v>0</v>
      </c>
      <c r="L59" s="79"/>
      <c r="M59" s="79"/>
      <c r="N59" s="79"/>
      <c r="O59" s="79"/>
      <c r="P59" s="79"/>
      <c r="Q59" s="79"/>
      <c r="R59" s="79"/>
      <c r="S59" s="79"/>
      <c r="T59" s="79"/>
      <c r="U59" s="79"/>
      <c r="V59" s="79"/>
      <c r="W59" s="79"/>
      <c r="X59" s="79"/>
      <c r="Y59" s="79"/>
      <c r="Z59" s="79"/>
      <c r="AF59" s="79"/>
      <c r="AG59" s="79"/>
      <c r="AH59" s="79"/>
      <c r="AI59" s="79"/>
      <c r="AJ59" s="79"/>
      <c r="AK59" s="79"/>
      <c r="AL59" s="79"/>
    </row>
    <row r="60" spans="4:38" x14ac:dyDescent="0.25">
      <c r="D60" s="32" t="s">
        <v>113</v>
      </c>
      <c r="E60" s="82" t="e">
        <f>E56/E59</f>
        <v>#DIV/0!</v>
      </c>
      <c r="P60" s="79"/>
      <c r="Q60" s="79"/>
      <c r="R60" s="79"/>
      <c r="S60" s="79"/>
      <c r="T60" s="79"/>
      <c r="U60" s="79"/>
      <c r="V60" s="79"/>
      <c r="W60" s="79"/>
      <c r="X60" s="79"/>
      <c r="Y60" s="79"/>
      <c r="Z60" s="79"/>
      <c r="AF60" s="79"/>
      <c r="AG60" s="79"/>
      <c r="AH60" s="79"/>
      <c r="AI60" s="79"/>
      <c r="AJ60" s="79"/>
      <c r="AK60" s="79"/>
      <c r="AL60" s="79"/>
    </row>
    <row r="61" spans="4:38" x14ac:dyDescent="0.25">
      <c r="D61" s="32"/>
      <c r="E61" s="79"/>
      <c r="G61" s="79"/>
      <c r="P61" s="79"/>
      <c r="Q61" s="79"/>
      <c r="R61" s="79"/>
      <c r="S61" s="79"/>
      <c r="T61" s="79"/>
      <c r="U61" s="79"/>
      <c r="V61" s="79"/>
      <c r="W61" s="79"/>
      <c r="X61" s="79"/>
      <c r="Y61" s="79"/>
      <c r="Z61" s="79"/>
      <c r="AA61" s="79"/>
      <c r="AB61" s="79"/>
      <c r="AC61" s="79"/>
      <c r="AD61" s="79"/>
      <c r="AE61" s="79"/>
      <c r="AF61" s="79"/>
      <c r="AG61" s="79"/>
      <c r="AH61" s="79"/>
      <c r="AI61" s="79"/>
      <c r="AJ61" s="79"/>
      <c r="AK61" s="79"/>
      <c r="AL61" s="79"/>
    </row>
    <row r="62" spans="4:38" x14ac:dyDescent="0.25">
      <c r="D62" s="32"/>
      <c r="E62" s="79"/>
      <c r="G62" s="79"/>
      <c r="P62" s="79"/>
      <c r="Q62" s="79"/>
      <c r="R62" s="79"/>
      <c r="S62" s="79"/>
      <c r="T62" s="79"/>
      <c r="U62" s="79"/>
      <c r="V62" s="79"/>
      <c r="W62" s="79"/>
      <c r="X62" s="79"/>
      <c r="Y62" s="79"/>
      <c r="Z62" s="79"/>
      <c r="AA62" s="79"/>
      <c r="AB62" s="79"/>
      <c r="AC62" s="79"/>
      <c r="AD62" s="79"/>
      <c r="AE62" s="79"/>
      <c r="AF62" s="79"/>
      <c r="AG62" s="79"/>
      <c r="AH62" s="79"/>
      <c r="AI62" s="79"/>
      <c r="AJ62" s="79"/>
      <c r="AK62" s="79"/>
      <c r="AL62" s="79"/>
    </row>
    <row r="63" spans="4:38" ht="45" x14ac:dyDescent="0.25">
      <c r="D63" s="73" t="s">
        <v>103</v>
      </c>
      <c r="E63" s="72" t="s">
        <v>131</v>
      </c>
      <c r="F63" s="72" t="s">
        <v>131</v>
      </c>
      <c r="G63" s="50" t="str">
        <f>'MCRT PERT'!N10</f>
        <v>Client #</v>
      </c>
      <c r="H63" s="50" t="str">
        <f>'MCRT PERT'!P10</f>
        <v>Client #</v>
      </c>
      <c r="I63" s="50" t="str">
        <f>'MCRT PERT'!R10</f>
        <v>Client #</v>
      </c>
      <c r="J63" s="50" t="str">
        <f>'MCRT PERT'!T10</f>
        <v>Client #</v>
      </c>
      <c r="K63" s="50" t="str">
        <f>'MCRT PERT'!V10</f>
        <v>Client #</v>
      </c>
      <c r="L63" s="50" t="str">
        <f>'MCRT PERT'!X10</f>
        <v>Client #</v>
      </c>
      <c r="M63" s="50" t="str">
        <f>'MCRT PERT'!Z10</f>
        <v>Client #</v>
      </c>
      <c r="N63" s="50" t="str">
        <f>'MCRT PERT'!AB10</f>
        <v>Client #</v>
      </c>
      <c r="O63" s="50" t="str">
        <f>'MCRT PERT'!AD10</f>
        <v>Client #</v>
      </c>
      <c r="P63" s="50" t="str">
        <f>'MCRT PERT'!AF10</f>
        <v>Client #</v>
      </c>
      <c r="Q63" s="50" t="str">
        <f>'MCRT PERT'!AH10</f>
        <v>Client #</v>
      </c>
      <c r="R63" s="50" t="str">
        <f>'MCRT PERT'!AJ10</f>
        <v>Client #</v>
      </c>
      <c r="S63" s="50" t="str">
        <f>'MCRT PERT'!AL10</f>
        <v>Client #</v>
      </c>
      <c r="T63" s="50" t="str">
        <f>'MCRT PERT'!AN10</f>
        <v>Client #</v>
      </c>
      <c r="U63" s="50" t="str">
        <f>'MCRT PERT'!AP10</f>
        <v>Client #</v>
      </c>
      <c r="V63" s="50" t="str">
        <f>'MCRT PERT'!AR10</f>
        <v>Client #</v>
      </c>
      <c r="W63" s="50" t="str">
        <f>'MCRT PERT'!AT10</f>
        <v>Client #</v>
      </c>
      <c r="X63" s="50" t="str">
        <f>'MCRT PERT'!AV10</f>
        <v>Client #</v>
      </c>
      <c r="Y63" s="50" t="str">
        <f>'MCRT PERT'!AX10</f>
        <v>Client #</v>
      </c>
      <c r="Z63" s="50" t="str">
        <f>'MCRT PERT'!AZ10</f>
        <v>Client #</v>
      </c>
      <c r="AA63" s="74" t="s">
        <v>104</v>
      </c>
      <c r="AB63" s="74" t="s">
        <v>125</v>
      </c>
      <c r="AC63" s="74" t="s">
        <v>105</v>
      </c>
      <c r="AD63" s="74" t="s">
        <v>106</v>
      </c>
      <c r="AE63" s="74" t="s">
        <v>107</v>
      </c>
    </row>
    <row r="64" spans="4:38" x14ac:dyDescent="0.25">
      <c r="D64">
        <v>1</v>
      </c>
      <c r="E64" s="78"/>
      <c r="F64" s="50"/>
      <c r="G64" s="50" t="str">
        <f>'MCRT PERT'!O11</f>
        <v/>
      </c>
      <c r="H64" s="50" t="str">
        <f>'MCRT PERT'!Q11</f>
        <v/>
      </c>
      <c r="I64" s="50" t="str">
        <f>'MCRT PERT'!S11</f>
        <v/>
      </c>
      <c r="J64" s="50" t="str">
        <f>'MCRT PERT'!U11</f>
        <v/>
      </c>
      <c r="K64" s="50" t="str">
        <f>'MCRT PERT'!W11</f>
        <v/>
      </c>
      <c r="L64" s="50" t="str">
        <f>'MCRT PERT'!Y11</f>
        <v/>
      </c>
      <c r="M64" s="50" t="str">
        <f>'MCRT PERT'!AA11</f>
        <v/>
      </c>
      <c r="N64" s="50" t="str">
        <f>'MCRT PERT'!AC11</f>
        <v/>
      </c>
      <c r="O64" s="50" t="str">
        <f>'MCRT PERT'!AE11</f>
        <v/>
      </c>
      <c r="P64" s="50" t="str">
        <f>'MCRT PERT'!AG11</f>
        <v/>
      </c>
      <c r="Q64" s="50" t="str">
        <f>'MCRT PERT'!AI11</f>
        <v/>
      </c>
      <c r="R64" s="50" t="str">
        <f>'MCRT PERT'!AK11</f>
        <v/>
      </c>
      <c r="S64" s="50" t="str">
        <f>'MCRT PERT'!AM11</f>
        <v/>
      </c>
      <c r="T64" s="50" t="str">
        <f>'MCRT PERT'!AO11</f>
        <v/>
      </c>
      <c r="U64" s="50" t="str">
        <f>'MCRT PERT'!AQ11</f>
        <v/>
      </c>
      <c r="V64" s="50" t="str">
        <f>'MCRT PERT'!AS11</f>
        <v/>
      </c>
      <c r="W64" s="50" t="str">
        <f>'MCRT PERT'!AU11</f>
        <v/>
      </c>
      <c r="X64" s="50" t="str">
        <f>'MCRT PERT'!AW11</f>
        <v/>
      </c>
      <c r="Y64" s="50" t="str">
        <f>'MCRT PERT'!AY11</f>
        <v/>
      </c>
      <c r="Z64" s="50" t="str">
        <f>'MCRT PERT'!BA11</f>
        <v/>
      </c>
      <c r="AA64" s="76">
        <f>COUNTIF(G64:Z68,"Pass")</f>
        <v>0</v>
      </c>
      <c r="AB64" s="76">
        <f>COUNTIF(G64:Z68,"fail")</f>
        <v>0</v>
      </c>
      <c r="AC64" s="76">
        <f>COUNTIF(G64:Z68,"NA")</f>
        <v>0</v>
      </c>
      <c r="AD64" s="76">
        <f>SUM(AA64:AB64)</f>
        <v>0</v>
      </c>
      <c r="AE64" s="77" t="str">
        <f t="shared" ref="AE64:AE68" si="67">IF(OR(AA64&gt;0,AB64&gt;0),AA64/AD64,"NA")</f>
        <v>NA</v>
      </c>
    </row>
    <row r="65" spans="4:38" x14ac:dyDescent="0.25">
      <c r="D65">
        <v>2</v>
      </c>
      <c r="E65" s="78"/>
      <c r="F65" s="50"/>
      <c r="G65" s="50" t="str">
        <f>'MCRT PERT'!O12</f>
        <v/>
      </c>
      <c r="H65" s="50" t="str">
        <f>'MCRT PERT'!Q12</f>
        <v/>
      </c>
      <c r="I65" s="50" t="str">
        <f>'MCRT PERT'!S12</f>
        <v/>
      </c>
      <c r="J65" s="50" t="str">
        <f>'MCRT PERT'!U12</f>
        <v/>
      </c>
      <c r="K65" s="50" t="str">
        <f>'MCRT PERT'!W12</f>
        <v/>
      </c>
      <c r="L65" s="50" t="str">
        <f>'MCRT PERT'!Y12</f>
        <v/>
      </c>
      <c r="M65" s="50" t="str">
        <f>'MCRT PERT'!AA12</f>
        <v/>
      </c>
      <c r="N65" s="50" t="str">
        <f>'MCRT PERT'!AC12</f>
        <v/>
      </c>
      <c r="O65" s="50" t="str">
        <f>'MCRT PERT'!AE12</f>
        <v/>
      </c>
      <c r="P65" s="50" t="str">
        <f>'MCRT PERT'!AG12</f>
        <v/>
      </c>
      <c r="Q65" s="50" t="str">
        <f>'MCRT PERT'!AI12</f>
        <v/>
      </c>
      <c r="R65" s="50" t="str">
        <f>'MCRT PERT'!AK12</f>
        <v/>
      </c>
      <c r="S65" s="50" t="str">
        <f>'MCRT PERT'!AM12</f>
        <v/>
      </c>
      <c r="T65" s="50" t="str">
        <f>'MCRT PERT'!AO12</f>
        <v/>
      </c>
      <c r="U65" s="50" t="str">
        <f>'MCRT PERT'!AQ12</f>
        <v/>
      </c>
      <c r="V65" s="50" t="str">
        <f>'MCRT PERT'!AS12</f>
        <v/>
      </c>
      <c r="W65" s="50" t="str">
        <f>'MCRT PERT'!AU12</f>
        <v/>
      </c>
      <c r="X65" s="50" t="str">
        <f>'MCRT PERT'!AW12</f>
        <v/>
      </c>
      <c r="Y65" s="50" t="str">
        <f>'MCRT PERT'!AY12</f>
        <v/>
      </c>
      <c r="Z65" s="50" t="str">
        <f>'MCRT PERT'!BA12</f>
        <v/>
      </c>
      <c r="AA65" s="76">
        <f t="shared" ref="AA65:AA68" si="68">COUNTIF(G65:Z69,"Pass")</f>
        <v>0</v>
      </c>
      <c r="AB65" s="76">
        <f t="shared" ref="AB65:AB68" si="69">COUNTIF(G65:Z69,"fail")</f>
        <v>0</v>
      </c>
      <c r="AC65" s="76">
        <f t="shared" ref="AC65:AC68" si="70">COUNTIF(G65:Z69,"NA")</f>
        <v>0</v>
      </c>
      <c r="AD65" s="76">
        <f t="shared" ref="AD65:AD68" si="71">SUM(AA65:AB65)</f>
        <v>0</v>
      </c>
      <c r="AE65" s="77" t="str">
        <f t="shared" si="67"/>
        <v>NA</v>
      </c>
    </row>
    <row r="66" spans="4:38" x14ac:dyDescent="0.25">
      <c r="D66">
        <v>3</v>
      </c>
      <c r="E66" s="78"/>
      <c r="F66" s="50"/>
      <c r="G66" s="50" t="str">
        <f>'MCRT PERT'!O13</f>
        <v/>
      </c>
      <c r="H66" s="50" t="str">
        <f>'MCRT PERT'!Q13</f>
        <v/>
      </c>
      <c r="I66" s="50" t="str">
        <f>'MCRT PERT'!S13</f>
        <v/>
      </c>
      <c r="J66" s="50" t="str">
        <f>'MCRT PERT'!U13</f>
        <v/>
      </c>
      <c r="K66" s="50" t="str">
        <f>'MCRT PERT'!W13</f>
        <v/>
      </c>
      <c r="L66" s="50" t="str">
        <f>'MCRT PERT'!Y13</f>
        <v/>
      </c>
      <c r="M66" s="50" t="str">
        <f>'MCRT PERT'!AA13</f>
        <v/>
      </c>
      <c r="N66" s="50" t="str">
        <f>'MCRT PERT'!AC13</f>
        <v/>
      </c>
      <c r="O66" s="50" t="str">
        <f>'MCRT PERT'!AE13</f>
        <v/>
      </c>
      <c r="P66" s="50" t="str">
        <f>'MCRT PERT'!AG13</f>
        <v/>
      </c>
      <c r="Q66" s="50" t="str">
        <f>'MCRT PERT'!AI13</f>
        <v/>
      </c>
      <c r="R66" s="50" t="str">
        <f>'MCRT PERT'!AK13</f>
        <v/>
      </c>
      <c r="S66" s="50" t="str">
        <f>'MCRT PERT'!AM13</f>
        <v/>
      </c>
      <c r="T66" s="50" t="str">
        <f>'MCRT PERT'!AO13</f>
        <v/>
      </c>
      <c r="U66" s="50" t="str">
        <f>'MCRT PERT'!AQ13</f>
        <v/>
      </c>
      <c r="V66" s="50" t="str">
        <f>'MCRT PERT'!AS13</f>
        <v/>
      </c>
      <c r="W66" s="50" t="str">
        <f>'MCRT PERT'!AU13</f>
        <v/>
      </c>
      <c r="X66" s="50" t="str">
        <f>'MCRT PERT'!AW13</f>
        <v/>
      </c>
      <c r="Y66" s="50" t="str">
        <f>'MCRT PERT'!AY13</f>
        <v/>
      </c>
      <c r="Z66" s="50" t="str">
        <f>'MCRT PERT'!BA13</f>
        <v/>
      </c>
      <c r="AA66" s="76">
        <f t="shared" si="68"/>
        <v>0</v>
      </c>
      <c r="AB66" s="76">
        <f t="shared" si="69"/>
        <v>0</v>
      </c>
      <c r="AC66" s="76">
        <f t="shared" si="70"/>
        <v>0</v>
      </c>
      <c r="AD66" s="76">
        <f t="shared" si="71"/>
        <v>0</v>
      </c>
      <c r="AE66" s="77" t="str">
        <f t="shared" si="67"/>
        <v>NA</v>
      </c>
    </row>
    <row r="67" spans="4:38" x14ac:dyDescent="0.25">
      <c r="D67">
        <v>4</v>
      </c>
      <c r="E67" s="78"/>
      <c r="F67" s="50"/>
      <c r="G67" s="50" t="str">
        <f>'MCRT PERT'!O14</f>
        <v/>
      </c>
      <c r="H67" s="50" t="str">
        <f>'MCRT PERT'!Q14</f>
        <v/>
      </c>
      <c r="I67" s="50" t="str">
        <f>'MCRT PERT'!S14</f>
        <v/>
      </c>
      <c r="J67" s="50" t="str">
        <f>'MCRT PERT'!U14</f>
        <v/>
      </c>
      <c r="K67" s="50" t="str">
        <f>'MCRT PERT'!W14</f>
        <v/>
      </c>
      <c r="L67" s="50" t="str">
        <f>'MCRT PERT'!Y14</f>
        <v/>
      </c>
      <c r="M67" s="50" t="str">
        <f>'MCRT PERT'!AA14</f>
        <v/>
      </c>
      <c r="N67" s="50" t="str">
        <f>'MCRT PERT'!AC14</f>
        <v/>
      </c>
      <c r="O67" s="50" t="str">
        <f>'MCRT PERT'!AE14</f>
        <v/>
      </c>
      <c r="P67" s="50" t="str">
        <f>'MCRT PERT'!AG14</f>
        <v/>
      </c>
      <c r="Q67" s="50" t="str">
        <f>'MCRT PERT'!AI14</f>
        <v/>
      </c>
      <c r="R67" s="50" t="str">
        <f>'MCRT PERT'!AK14</f>
        <v/>
      </c>
      <c r="S67" s="50" t="str">
        <f>'MCRT PERT'!AM14</f>
        <v/>
      </c>
      <c r="T67" s="50" t="str">
        <f>'MCRT PERT'!AO14</f>
        <v/>
      </c>
      <c r="U67" s="50" t="str">
        <f>'MCRT PERT'!AQ14</f>
        <v/>
      </c>
      <c r="V67" s="50" t="str">
        <f>'MCRT PERT'!AS14</f>
        <v/>
      </c>
      <c r="W67" s="50" t="str">
        <f>'MCRT PERT'!AU14</f>
        <v/>
      </c>
      <c r="X67" s="50" t="str">
        <f>'MCRT PERT'!AW14</f>
        <v/>
      </c>
      <c r="Y67" s="50" t="str">
        <f>'MCRT PERT'!AY14</f>
        <v/>
      </c>
      <c r="Z67" s="50" t="str">
        <f>'MCRT PERT'!BA14</f>
        <v/>
      </c>
      <c r="AA67" s="76">
        <f t="shared" si="68"/>
        <v>0</v>
      </c>
      <c r="AB67" s="76">
        <f t="shared" si="69"/>
        <v>0</v>
      </c>
      <c r="AC67" s="76">
        <f t="shared" si="70"/>
        <v>0</v>
      </c>
      <c r="AD67" s="76">
        <f t="shared" si="71"/>
        <v>0</v>
      </c>
      <c r="AE67" s="77" t="str">
        <f t="shared" si="67"/>
        <v>NA</v>
      </c>
    </row>
    <row r="68" spans="4:38" x14ac:dyDescent="0.25">
      <c r="D68">
        <v>5</v>
      </c>
      <c r="E68" s="78"/>
      <c r="F68" s="50"/>
      <c r="G68" s="50" t="str">
        <f>'MCRT PERT'!O15</f>
        <v/>
      </c>
      <c r="H68" s="50" t="str">
        <f>'MCRT PERT'!Q15</f>
        <v/>
      </c>
      <c r="I68" s="50" t="str">
        <f>'MCRT PERT'!S15</f>
        <v/>
      </c>
      <c r="J68" s="50" t="str">
        <f>'MCRT PERT'!U15</f>
        <v/>
      </c>
      <c r="K68" s="50" t="str">
        <f>'MCRT PERT'!W15</f>
        <v/>
      </c>
      <c r="L68" s="50" t="str">
        <f>'MCRT PERT'!Y15</f>
        <v/>
      </c>
      <c r="M68" s="50" t="str">
        <f>'MCRT PERT'!AA15</f>
        <v/>
      </c>
      <c r="N68" s="50" t="str">
        <f>'MCRT PERT'!AC15</f>
        <v/>
      </c>
      <c r="O68" s="50" t="str">
        <f>'MCRT PERT'!AE15</f>
        <v/>
      </c>
      <c r="P68" s="50" t="str">
        <f>'MCRT PERT'!AG15</f>
        <v/>
      </c>
      <c r="Q68" s="50" t="str">
        <f>'MCRT PERT'!AI15</f>
        <v/>
      </c>
      <c r="R68" s="50" t="str">
        <f>'MCRT PERT'!AK15</f>
        <v/>
      </c>
      <c r="S68" s="50" t="str">
        <f>'MCRT PERT'!AM15</f>
        <v/>
      </c>
      <c r="T68" s="50" t="str">
        <f>'MCRT PERT'!AO15</f>
        <v/>
      </c>
      <c r="U68" s="50" t="str">
        <f>'MCRT PERT'!AQ15</f>
        <v/>
      </c>
      <c r="V68" s="50" t="str">
        <f>'MCRT PERT'!AS15</f>
        <v/>
      </c>
      <c r="W68" s="50" t="str">
        <f>'MCRT PERT'!AU15</f>
        <v/>
      </c>
      <c r="X68" s="50" t="str">
        <f>'MCRT PERT'!AW15</f>
        <v/>
      </c>
      <c r="Y68" s="50" t="str">
        <f>'MCRT PERT'!AY15</f>
        <v/>
      </c>
      <c r="Z68" s="50" t="str">
        <f>'MCRT PERT'!BA15</f>
        <v/>
      </c>
      <c r="AA68" s="76">
        <f t="shared" si="68"/>
        <v>0</v>
      </c>
      <c r="AB68" s="76">
        <f t="shared" si="69"/>
        <v>0</v>
      </c>
      <c r="AC68" s="76">
        <f t="shared" si="70"/>
        <v>0</v>
      </c>
      <c r="AD68" s="76">
        <f t="shared" si="71"/>
        <v>0</v>
      </c>
      <c r="AE68" s="77" t="str">
        <f t="shared" si="67"/>
        <v>NA</v>
      </c>
    </row>
    <row r="69" spans="4:38" x14ac:dyDescent="0.25">
      <c r="D69" s="32" t="s">
        <v>110</v>
      </c>
      <c r="E69" s="75">
        <f>COUNTIF(G64:Z68,"Pass")</f>
        <v>0</v>
      </c>
      <c r="P69" s="79"/>
      <c r="Q69" s="79"/>
      <c r="R69" s="79"/>
      <c r="S69" s="79"/>
      <c r="T69" s="79"/>
      <c r="U69" s="79"/>
      <c r="V69" s="79"/>
      <c r="W69" s="79"/>
      <c r="X69" s="79"/>
      <c r="Y69" s="79"/>
      <c r="Z69" s="79"/>
      <c r="AA69" s="79"/>
      <c r="AB69" s="79"/>
      <c r="AC69" s="79"/>
      <c r="AD69" s="79"/>
      <c r="AE69" s="79"/>
      <c r="AF69" s="79"/>
      <c r="AG69" s="79"/>
      <c r="AH69" s="79"/>
      <c r="AI69" s="79"/>
      <c r="AJ69" s="79"/>
      <c r="AK69" s="79"/>
    </row>
    <row r="70" spans="4:38" x14ac:dyDescent="0.25">
      <c r="D70" s="32" t="s">
        <v>111</v>
      </c>
      <c r="E70" s="75">
        <f>COUNTIF(G64:Z68,"Fail")</f>
        <v>0</v>
      </c>
      <c r="P70" s="79"/>
      <c r="Q70" s="79"/>
      <c r="R70" s="79"/>
      <c r="S70" s="79"/>
      <c r="T70" s="79"/>
      <c r="U70" s="79"/>
      <c r="V70" s="79"/>
      <c r="W70" s="79"/>
      <c r="X70" s="79"/>
      <c r="Y70" s="79"/>
      <c r="Z70" s="79"/>
      <c r="AA70" s="79"/>
      <c r="AB70" s="79"/>
      <c r="AC70" s="79"/>
      <c r="AD70" s="79"/>
      <c r="AE70" s="79"/>
      <c r="AF70" s="79"/>
      <c r="AG70" s="79"/>
      <c r="AH70" s="79"/>
      <c r="AI70" s="79"/>
      <c r="AJ70" s="79"/>
      <c r="AK70" s="79"/>
      <c r="AL70" s="79"/>
    </row>
    <row r="71" spans="4:38" x14ac:dyDescent="0.25">
      <c r="D71" s="32" t="s">
        <v>11</v>
      </c>
      <c r="E71" s="75">
        <f>COUNTIF(G64:Z68,"NA")</f>
        <v>0</v>
      </c>
      <c r="P71" s="79"/>
      <c r="Q71" s="79"/>
      <c r="R71" s="79"/>
      <c r="S71" s="79"/>
      <c r="T71" s="79"/>
      <c r="U71" s="79"/>
      <c r="V71" s="79"/>
      <c r="W71" s="79"/>
      <c r="X71" s="79"/>
      <c r="Y71" s="79"/>
      <c r="Z71" s="79"/>
      <c r="AA71" s="79"/>
      <c r="AB71" s="79"/>
      <c r="AC71" s="79"/>
      <c r="AD71" s="79"/>
      <c r="AE71" s="79"/>
      <c r="AF71" s="79"/>
      <c r="AG71" s="79"/>
      <c r="AH71" s="79"/>
      <c r="AI71" s="79"/>
      <c r="AJ71" s="79"/>
      <c r="AK71" s="79"/>
      <c r="AL71" s="79"/>
    </row>
    <row r="72" spans="4:38" x14ac:dyDescent="0.25">
      <c r="D72" s="32" t="s">
        <v>112</v>
      </c>
      <c r="E72" s="75">
        <f>SUM(E69:E70)</f>
        <v>0</v>
      </c>
      <c r="P72" s="79"/>
      <c r="Q72" s="79"/>
      <c r="R72" s="79"/>
      <c r="S72" s="79"/>
      <c r="T72" s="79"/>
      <c r="U72" s="79"/>
      <c r="V72" s="79"/>
      <c r="W72" s="79"/>
      <c r="X72" s="79"/>
      <c r="Y72" s="79"/>
      <c r="Z72" s="79"/>
      <c r="AA72" s="79"/>
      <c r="AB72" s="79"/>
      <c r="AC72" s="79"/>
      <c r="AD72" s="79"/>
      <c r="AE72" s="79"/>
      <c r="AF72" s="79"/>
      <c r="AG72" s="79"/>
      <c r="AH72" s="79"/>
      <c r="AI72" s="79"/>
      <c r="AJ72" s="79"/>
      <c r="AK72" s="79"/>
      <c r="AL72" s="79"/>
    </row>
    <row r="73" spans="4:38" x14ac:dyDescent="0.25">
      <c r="D73" s="32" t="s">
        <v>113</v>
      </c>
      <c r="E73" s="82" t="e">
        <f>E69/E72</f>
        <v>#DIV/0!</v>
      </c>
      <c r="P73" s="79"/>
      <c r="Q73" s="79"/>
      <c r="R73" s="79"/>
      <c r="S73" s="79"/>
      <c r="T73" s="79"/>
      <c r="U73" s="79"/>
      <c r="V73" s="79"/>
      <c r="W73" s="79"/>
      <c r="X73" s="79"/>
      <c r="Y73" s="79"/>
      <c r="Z73" s="79"/>
      <c r="AA73" s="79"/>
      <c r="AB73" s="79"/>
      <c r="AC73" s="79"/>
      <c r="AD73" s="79"/>
      <c r="AE73" s="79"/>
      <c r="AF73" s="79"/>
      <c r="AG73" s="79"/>
      <c r="AH73" s="79"/>
      <c r="AI73" s="79"/>
      <c r="AJ73" s="79"/>
      <c r="AK73" s="79"/>
      <c r="AL73" s="79"/>
    </row>
    <row r="74" spans="4:38" x14ac:dyDescent="0.25">
      <c r="D74" s="32"/>
      <c r="E74" s="79"/>
      <c r="G74" s="79"/>
      <c r="H74" s="32"/>
      <c r="I74" s="79"/>
      <c r="P74" s="79"/>
      <c r="Q74" s="79"/>
      <c r="R74" s="79"/>
      <c r="S74" s="79"/>
      <c r="T74" s="79"/>
      <c r="U74" s="79"/>
      <c r="V74" s="79"/>
      <c r="W74" s="79"/>
      <c r="X74" s="79"/>
      <c r="Y74" s="79"/>
      <c r="Z74" s="79"/>
      <c r="AA74" s="79"/>
      <c r="AB74" s="79"/>
      <c r="AC74" s="79"/>
      <c r="AD74" s="79"/>
      <c r="AE74" s="79"/>
      <c r="AF74" s="79"/>
      <c r="AG74" s="79"/>
      <c r="AH74" s="79"/>
      <c r="AI74" s="79"/>
      <c r="AJ74" s="79"/>
      <c r="AK74" s="79"/>
      <c r="AL74" s="79"/>
    </row>
    <row r="75" spans="4:38" x14ac:dyDescent="0.25">
      <c r="D75" s="32"/>
      <c r="E75" s="79"/>
      <c r="G75" s="79"/>
      <c r="H75" s="32"/>
      <c r="I75" s="79"/>
      <c r="P75" s="79"/>
      <c r="Q75" s="79"/>
      <c r="R75" s="79"/>
      <c r="S75" s="79"/>
      <c r="T75" s="79"/>
      <c r="U75" s="79"/>
      <c r="V75" s="79"/>
      <c r="W75" s="79"/>
      <c r="X75" s="79"/>
      <c r="Y75" s="79"/>
      <c r="Z75" s="79"/>
      <c r="AA75" s="79"/>
      <c r="AB75" s="79"/>
      <c r="AC75" s="79"/>
      <c r="AD75" s="79"/>
      <c r="AE75" s="79"/>
      <c r="AF75" s="79"/>
      <c r="AG75" s="79"/>
      <c r="AH75" s="79"/>
      <c r="AI75" s="79"/>
      <c r="AJ75" s="79"/>
      <c r="AK75" s="79"/>
      <c r="AL75" s="79"/>
    </row>
    <row r="76" spans="4:38" ht="45" x14ac:dyDescent="0.25">
      <c r="D76" s="73" t="s">
        <v>103</v>
      </c>
      <c r="E76" s="72" t="s">
        <v>128</v>
      </c>
      <c r="F76" s="80" t="s">
        <v>129</v>
      </c>
      <c r="G76" s="50">
        <f>STRTP!N9</f>
        <v>1</v>
      </c>
      <c r="H76" s="50">
        <f>STRTP!P9</f>
        <v>2</v>
      </c>
      <c r="I76" s="50">
        <f>STRTP!R9</f>
        <v>3</v>
      </c>
      <c r="J76" s="50">
        <f>STRTP!T9</f>
        <v>4</v>
      </c>
      <c r="K76" s="50">
        <f>STRTP!V9</f>
        <v>5</v>
      </c>
      <c r="L76" s="50">
        <f>STRTP!X9</f>
        <v>6</v>
      </c>
      <c r="M76" s="50">
        <f>STRTP!Z9</f>
        <v>7</v>
      </c>
      <c r="N76" s="50">
        <f>STRTP!AB9</f>
        <v>8</v>
      </c>
      <c r="O76" s="50">
        <f>STRTP!AD9</f>
        <v>9</v>
      </c>
      <c r="P76" s="50">
        <f>STRTP!AF9</f>
        <v>10</v>
      </c>
      <c r="Q76" s="74" t="s">
        <v>104</v>
      </c>
      <c r="R76" s="74" t="s">
        <v>125</v>
      </c>
      <c r="S76" s="74" t="s">
        <v>105</v>
      </c>
      <c r="T76" s="74" t="s">
        <v>106</v>
      </c>
      <c r="U76" s="74" t="s">
        <v>107</v>
      </c>
      <c r="V76" s="79"/>
      <c r="W76" s="79"/>
      <c r="X76" s="79"/>
      <c r="Y76" s="79"/>
      <c r="Z76" s="79"/>
      <c r="AA76" s="79"/>
      <c r="AB76" s="79"/>
    </row>
    <row r="77" spans="4:38" x14ac:dyDescent="0.25">
      <c r="D77">
        <v>1</v>
      </c>
      <c r="E77" s="78"/>
      <c r="F77" s="50"/>
      <c r="G77" s="50" t="str">
        <f>STRTP!O10</f>
        <v/>
      </c>
      <c r="H77" s="50" t="str">
        <f>STRTP!Q10</f>
        <v/>
      </c>
      <c r="I77" s="50" t="str">
        <f>STRTP!S10</f>
        <v/>
      </c>
      <c r="J77" s="50" t="str">
        <f>STRTP!U10</f>
        <v/>
      </c>
      <c r="K77" s="50" t="str">
        <f>STRTP!W10</f>
        <v/>
      </c>
      <c r="L77" s="50" t="str">
        <f>STRTP!Y10</f>
        <v/>
      </c>
      <c r="M77" s="50" t="str">
        <f>STRTP!AA10</f>
        <v/>
      </c>
      <c r="N77" s="50" t="str">
        <f>STRTP!AC10</f>
        <v/>
      </c>
      <c r="O77" s="50" t="str">
        <f>STRTP!AE10</f>
        <v/>
      </c>
      <c r="P77" s="50" t="str">
        <f>STRTP!AG10</f>
        <v/>
      </c>
      <c r="Q77" s="76">
        <f>COUNTIF(G77:P77,"Pass")</f>
        <v>0</v>
      </c>
      <c r="R77" s="76">
        <f>COUNTIF(G77:P77,"fail")</f>
        <v>0</v>
      </c>
      <c r="S77" s="76">
        <f>COUNTIF(G77:P77,"NA")</f>
        <v>0</v>
      </c>
      <c r="T77" s="76">
        <f>SUM(Q77:R77)</f>
        <v>0</v>
      </c>
      <c r="U77" s="77" t="str">
        <f t="shared" ref="U77:U87" si="72">IF(OR(Q77&gt;0,R77&gt;0),Q77/T77,"NA")</f>
        <v>NA</v>
      </c>
      <c r="V77" s="79"/>
      <c r="W77" s="79"/>
      <c r="X77" s="79"/>
      <c r="Y77" s="79"/>
      <c r="Z77" s="79"/>
      <c r="AA77" s="79"/>
      <c r="AB77" s="79"/>
    </row>
    <row r="78" spans="4:38" x14ac:dyDescent="0.25">
      <c r="D78">
        <v>2</v>
      </c>
      <c r="E78" s="78"/>
      <c r="F78" s="50"/>
      <c r="G78" s="50" t="str">
        <f>STRTP!O11</f>
        <v/>
      </c>
      <c r="H78" s="50" t="str">
        <f>STRTP!Q11</f>
        <v/>
      </c>
      <c r="I78" s="50" t="str">
        <f>STRTP!S11</f>
        <v/>
      </c>
      <c r="J78" s="50" t="str">
        <f>STRTP!U11</f>
        <v/>
      </c>
      <c r="K78" s="50" t="str">
        <f>STRTP!W11</f>
        <v/>
      </c>
      <c r="L78" s="50" t="str">
        <f>STRTP!Y11</f>
        <v/>
      </c>
      <c r="M78" s="50" t="str">
        <f>STRTP!AA11</f>
        <v/>
      </c>
      <c r="N78" s="50" t="str">
        <f>STRTP!AC11</f>
        <v/>
      </c>
      <c r="O78" s="50" t="str">
        <f>STRTP!AE11</f>
        <v/>
      </c>
      <c r="P78" s="50" t="str">
        <f>STRTP!AG11</f>
        <v/>
      </c>
      <c r="Q78" s="76">
        <f>COUNTIF(G78:P78,"Pass")</f>
        <v>0</v>
      </c>
      <c r="R78" s="76">
        <f>COUNTIF(G78:P78,"fail")</f>
        <v>0</v>
      </c>
      <c r="S78" s="76">
        <f t="shared" ref="S78:S87" si="73">COUNTIF(G78:P78,"NA")</f>
        <v>0</v>
      </c>
      <c r="T78" s="76">
        <f t="shared" ref="T78:T87" si="74">SUM(Q78:R78)</f>
        <v>0</v>
      </c>
      <c r="U78" s="77" t="str">
        <f t="shared" si="72"/>
        <v>NA</v>
      </c>
      <c r="V78" s="79"/>
      <c r="W78" s="79"/>
      <c r="X78" s="79"/>
      <c r="Y78" s="79"/>
      <c r="Z78" s="79"/>
      <c r="AA78" s="79"/>
      <c r="AB78" s="79"/>
    </row>
    <row r="79" spans="4:38" x14ac:dyDescent="0.25">
      <c r="D79">
        <v>3</v>
      </c>
      <c r="E79" s="78"/>
      <c r="F79" s="50"/>
      <c r="G79" s="50" t="str">
        <f>STRTP!O12</f>
        <v/>
      </c>
      <c r="H79" s="50" t="str">
        <f>STRTP!Q12</f>
        <v/>
      </c>
      <c r="I79" s="50" t="str">
        <f>STRTP!S12</f>
        <v/>
      </c>
      <c r="J79" s="50" t="str">
        <f>STRTP!U12</f>
        <v/>
      </c>
      <c r="K79" s="50" t="str">
        <f>STRTP!W12</f>
        <v/>
      </c>
      <c r="L79" s="50" t="str">
        <f>STRTP!Y12</f>
        <v/>
      </c>
      <c r="M79" s="50" t="str">
        <f>STRTP!AA12</f>
        <v/>
      </c>
      <c r="N79" s="50" t="str">
        <f>STRTP!AC12</f>
        <v/>
      </c>
      <c r="O79" s="50" t="str">
        <f>STRTP!AE12</f>
        <v/>
      </c>
      <c r="P79" s="50" t="str">
        <f>STRTP!AG12</f>
        <v/>
      </c>
      <c r="Q79" s="76">
        <f t="shared" ref="Q79:Q87" si="75">COUNTIF(G79:P79,"Pass")</f>
        <v>0</v>
      </c>
      <c r="R79" s="76">
        <f t="shared" ref="R79:R87" si="76">COUNTIF(G79:P79,"fail")</f>
        <v>0</v>
      </c>
      <c r="S79" s="76">
        <f t="shared" si="73"/>
        <v>0</v>
      </c>
      <c r="T79" s="76">
        <f t="shared" si="74"/>
        <v>0</v>
      </c>
      <c r="U79" s="77" t="str">
        <f t="shared" si="72"/>
        <v>NA</v>
      </c>
      <c r="V79" s="79"/>
      <c r="W79" s="79"/>
      <c r="X79" s="79"/>
      <c r="Y79" s="79"/>
      <c r="Z79" s="79"/>
      <c r="AA79" s="79"/>
      <c r="AB79" s="79"/>
    </row>
    <row r="80" spans="4:38" x14ac:dyDescent="0.25">
      <c r="D80">
        <v>4</v>
      </c>
      <c r="E80" s="78"/>
      <c r="F80" s="50"/>
      <c r="G80" s="50" t="str">
        <f>STRTP!O13</f>
        <v/>
      </c>
      <c r="H80" s="50" t="str">
        <f>STRTP!Q13</f>
        <v/>
      </c>
      <c r="I80" s="50" t="str">
        <f>STRTP!S13</f>
        <v/>
      </c>
      <c r="J80" s="50" t="str">
        <f>STRTP!U13</f>
        <v/>
      </c>
      <c r="K80" s="50" t="str">
        <f>STRTP!W13</f>
        <v/>
      </c>
      <c r="L80" s="50" t="str">
        <f>STRTP!Y13</f>
        <v/>
      </c>
      <c r="M80" s="50" t="str">
        <f>STRTP!AA13</f>
        <v/>
      </c>
      <c r="N80" s="50" t="str">
        <f>STRTP!AC13</f>
        <v/>
      </c>
      <c r="O80" s="50" t="str">
        <f>STRTP!AE13</f>
        <v/>
      </c>
      <c r="P80" s="50" t="str">
        <f>STRTP!AG13</f>
        <v/>
      </c>
      <c r="Q80" s="76">
        <f t="shared" si="75"/>
        <v>0</v>
      </c>
      <c r="R80" s="76">
        <f t="shared" si="76"/>
        <v>0</v>
      </c>
      <c r="S80" s="76">
        <f t="shared" si="73"/>
        <v>0</v>
      </c>
      <c r="T80" s="76">
        <f t="shared" si="74"/>
        <v>0</v>
      </c>
      <c r="U80" s="77" t="str">
        <f t="shared" si="72"/>
        <v>NA</v>
      </c>
      <c r="V80" s="79"/>
      <c r="W80" s="79"/>
      <c r="X80" s="79"/>
      <c r="Y80" s="79"/>
      <c r="Z80" s="79"/>
      <c r="AA80" s="79"/>
      <c r="AB80" s="79"/>
    </row>
    <row r="81" spans="4:38" x14ac:dyDescent="0.25">
      <c r="D81">
        <v>5</v>
      </c>
      <c r="E81" s="78"/>
      <c r="F81" s="50"/>
      <c r="G81" s="50" t="str">
        <f>STRTP!O14</f>
        <v/>
      </c>
      <c r="H81" s="50" t="str">
        <f>STRTP!Q14</f>
        <v/>
      </c>
      <c r="I81" s="50" t="str">
        <f>STRTP!S14</f>
        <v/>
      </c>
      <c r="J81" s="50" t="str">
        <f>STRTP!U14</f>
        <v/>
      </c>
      <c r="K81" s="50" t="str">
        <f>STRTP!W14</f>
        <v/>
      </c>
      <c r="L81" s="50" t="str">
        <f>STRTP!Y14</f>
        <v/>
      </c>
      <c r="M81" s="50" t="str">
        <f>STRTP!AA14</f>
        <v/>
      </c>
      <c r="N81" s="50" t="str">
        <f>STRTP!AC14</f>
        <v/>
      </c>
      <c r="O81" s="50" t="str">
        <f>STRTP!AE14</f>
        <v/>
      </c>
      <c r="P81" s="50" t="str">
        <f>STRTP!AG14</f>
        <v/>
      </c>
      <c r="Q81" s="76">
        <f t="shared" si="75"/>
        <v>0</v>
      </c>
      <c r="R81" s="76">
        <f t="shared" si="76"/>
        <v>0</v>
      </c>
      <c r="S81" s="76">
        <f t="shared" si="73"/>
        <v>0</v>
      </c>
      <c r="T81" s="76">
        <f t="shared" si="74"/>
        <v>0</v>
      </c>
      <c r="U81" s="77" t="str">
        <f t="shared" si="72"/>
        <v>NA</v>
      </c>
      <c r="V81" s="79"/>
      <c r="W81" s="79"/>
      <c r="X81" s="79"/>
      <c r="Y81" s="79"/>
      <c r="Z81" s="79"/>
      <c r="AA81" s="79"/>
      <c r="AB81" s="79"/>
    </row>
    <row r="82" spans="4:38" x14ac:dyDescent="0.25">
      <c r="D82">
        <v>6</v>
      </c>
      <c r="E82" s="78"/>
      <c r="F82" s="50"/>
      <c r="G82" s="50" t="str">
        <f>STRTP!O15</f>
        <v/>
      </c>
      <c r="H82" s="50" t="str">
        <f>STRTP!Q15</f>
        <v/>
      </c>
      <c r="I82" s="50" t="str">
        <f>STRTP!S15</f>
        <v/>
      </c>
      <c r="J82" s="50" t="str">
        <f>STRTP!U15</f>
        <v/>
      </c>
      <c r="K82" s="50" t="str">
        <f>STRTP!W15</f>
        <v/>
      </c>
      <c r="L82" s="50" t="str">
        <f>STRTP!Y15</f>
        <v/>
      </c>
      <c r="M82" s="50" t="str">
        <f>STRTP!AA15</f>
        <v/>
      </c>
      <c r="N82" s="50" t="str">
        <f>STRTP!AC15</f>
        <v/>
      </c>
      <c r="O82" s="50" t="str">
        <f>STRTP!AE15</f>
        <v/>
      </c>
      <c r="P82" s="50" t="str">
        <f>STRTP!AG15</f>
        <v/>
      </c>
      <c r="Q82" s="76">
        <f t="shared" si="75"/>
        <v>0</v>
      </c>
      <c r="R82" s="76">
        <f t="shared" si="76"/>
        <v>0</v>
      </c>
      <c r="S82" s="76">
        <f t="shared" si="73"/>
        <v>0</v>
      </c>
      <c r="T82" s="76">
        <f t="shared" si="74"/>
        <v>0</v>
      </c>
      <c r="U82" s="77" t="str">
        <f t="shared" si="72"/>
        <v>NA</v>
      </c>
      <c r="V82" s="79"/>
      <c r="W82" s="79"/>
      <c r="X82" s="79"/>
      <c r="Y82" s="79"/>
      <c r="Z82" s="79"/>
      <c r="AA82" s="79"/>
      <c r="AB82" s="79"/>
    </row>
    <row r="83" spans="4:38" x14ac:dyDescent="0.25">
      <c r="D83">
        <v>7</v>
      </c>
      <c r="E83" s="78"/>
      <c r="F83" s="50"/>
      <c r="G83" s="50" t="str">
        <f>STRTP!O16</f>
        <v/>
      </c>
      <c r="H83" s="50" t="str">
        <f>STRTP!Q16</f>
        <v/>
      </c>
      <c r="I83" s="50" t="str">
        <f>STRTP!S16</f>
        <v/>
      </c>
      <c r="J83" s="50" t="str">
        <f>STRTP!U16</f>
        <v/>
      </c>
      <c r="K83" s="50" t="str">
        <f>STRTP!W16</f>
        <v/>
      </c>
      <c r="L83" s="50" t="str">
        <f>STRTP!Y16</f>
        <v/>
      </c>
      <c r="M83" s="50" t="str">
        <f>STRTP!AA16</f>
        <v/>
      </c>
      <c r="N83" s="50" t="str">
        <f>STRTP!AC16</f>
        <v/>
      </c>
      <c r="O83" s="50" t="str">
        <f>STRTP!AE16</f>
        <v/>
      </c>
      <c r="P83" s="50" t="str">
        <f>STRTP!AG16</f>
        <v/>
      </c>
      <c r="Q83" s="76">
        <f t="shared" si="75"/>
        <v>0</v>
      </c>
      <c r="R83" s="76">
        <f t="shared" si="76"/>
        <v>0</v>
      </c>
      <c r="S83" s="76">
        <f t="shared" si="73"/>
        <v>0</v>
      </c>
      <c r="T83" s="76">
        <f t="shared" si="74"/>
        <v>0</v>
      </c>
      <c r="U83" s="77" t="str">
        <f t="shared" si="72"/>
        <v>NA</v>
      </c>
      <c r="V83" s="79"/>
      <c r="W83" s="79"/>
      <c r="X83" s="79"/>
      <c r="Y83" s="79"/>
      <c r="Z83" s="79"/>
      <c r="AA83" s="79"/>
      <c r="AB83" s="79"/>
    </row>
    <row r="84" spans="4:38" x14ac:dyDescent="0.25">
      <c r="D84">
        <v>8</v>
      </c>
      <c r="E84" s="78"/>
      <c r="F84" s="50"/>
      <c r="G84" s="50" t="str">
        <f>STRTP!O17</f>
        <v/>
      </c>
      <c r="H84" s="50" t="str">
        <f>STRTP!Q17</f>
        <v/>
      </c>
      <c r="I84" s="50" t="str">
        <f>STRTP!S17</f>
        <v/>
      </c>
      <c r="J84" s="50" t="str">
        <f>STRTP!U17</f>
        <v/>
      </c>
      <c r="K84" s="50" t="str">
        <f>STRTP!W17</f>
        <v/>
      </c>
      <c r="L84" s="50" t="str">
        <f>STRTP!Y17</f>
        <v/>
      </c>
      <c r="M84" s="50" t="str">
        <f>STRTP!AA17</f>
        <v/>
      </c>
      <c r="N84" s="50" t="str">
        <f>STRTP!AC17</f>
        <v/>
      </c>
      <c r="O84" s="50" t="str">
        <f>STRTP!AE17</f>
        <v/>
      </c>
      <c r="P84" s="50" t="str">
        <f>STRTP!AG17</f>
        <v/>
      </c>
      <c r="Q84" s="76">
        <f t="shared" si="75"/>
        <v>0</v>
      </c>
      <c r="R84" s="76">
        <f t="shared" si="76"/>
        <v>0</v>
      </c>
      <c r="S84" s="76">
        <f t="shared" si="73"/>
        <v>0</v>
      </c>
      <c r="T84" s="76">
        <f t="shared" si="74"/>
        <v>0</v>
      </c>
      <c r="U84" s="77" t="str">
        <f t="shared" si="72"/>
        <v>NA</v>
      </c>
      <c r="V84" s="79"/>
      <c r="W84" s="79"/>
      <c r="X84" s="79"/>
      <c r="Y84" s="79"/>
      <c r="Z84" s="79"/>
      <c r="AA84" s="79"/>
      <c r="AB84" s="79"/>
    </row>
    <row r="85" spans="4:38" x14ac:dyDescent="0.25">
      <c r="D85">
        <v>9</v>
      </c>
      <c r="E85" s="78"/>
      <c r="F85" s="50"/>
      <c r="G85" s="50" t="str">
        <f>STRTP!O18</f>
        <v/>
      </c>
      <c r="H85" s="50" t="str">
        <f>STRTP!Q18</f>
        <v/>
      </c>
      <c r="I85" s="50" t="str">
        <f>STRTP!S18</f>
        <v/>
      </c>
      <c r="J85" s="50" t="str">
        <f>STRTP!U18</f>
        <v/>
      </c>
      <c r="K85" s="50" t="str">
        <f>STRTP!W18</f>
        <v/>
      </c>
      <c r="L85" s="50" t="str">
        <f>STRTP!Y18</f>
        <v/>
      </c>
      <c r="M85" s="50" t="str">
        <f>STRTP!AA18</f>
        <v/>
      </c>
      <c r="N85" s="50" t="str">
        <f>STRTP!AC18</f>
        <v/>
      </c>
      <c r="O85" s="50" t="str">
        <f>STRTP!AE18</f>
        <v/>
      </c>
      <c r="P85" s="50" t="str">
        <f>STRTP!AG18</f>
        <v/>
      </c>
      <c r="Q85" s="76">
        <f t="shared" si="75"/>
        <v>0</v>
      </c>
      <c r="R85" s="76">
        <f t="shared" si="76"/>
        <v>0</v>
      </c>
      <c r="S85" s="76">
        <f t="shared" si="73"/>
        <v>0</v>
      </c>
      <c r="T85" s="76">
        <f t="shared" si="74"/>
        <v>0</v>
      </c>
      <c r="U85" s="77" t="str">
        <f t="shared" si="72"/>
        <v>NA</v>
      </c>
      <c r="V85" s="79"/>
      <c r="W85" s="79"/>
      <c r="X85" s="79"/>
      <c r="Y85" s="79"/>
      <c r="Z85" s="79"/>
      <c r="AA85" s="79"/>
      <c r="AB85" s="79"/>
    </row>
    <row r="86" spans="4:38" x14ac:dyDescent="0.25">
      <c r="D86">
        <v>10</v>
      </c>
      <c r="E86" s="78"/>
      <c r="F86" s="50"/>
      <c r="G86" s="50" t="str">
        <f>STRTP!O19</f>
        <v/>
      </c>
      <c r="H86" s="50" t="str">
        <f>STRTP!Q19</f>
        <v/>
      </c>
      <c r="I86" s="50" t="str">
        <f>STRTP!S19</f>
        <v/>
      </c>
      <c r="J86" s="50" t="str">
        <f>STRTP!U19</f>
        <v/>
      </c>
      <c r="K86" s="50" t="str">
        <f>STRTP!W19</f>
        <v/>
      </c>
      <c r="L86" s="50" t="str">
        <f>STRTP!Y19</f>
        <v/>
      </c>
      <c r="M86" s="50" t="str">
        <f>STRTP!AA19</f>
        <v/>
      </c>
      <c r="N86" s="50" t="str">
        <f>STRTP!AC19</f>
        <v/>
      </c>
      <c r="O86" s="50" t="str">
        <f>STRTP!AE19</f>
        <v/>
      </c>
      <c r="P86" s="50" t="str">
        <f>STRTP!AG19</f>
        <v/>
      </c>
      <c r="Q86" s="76">
        <f t="shared" si="75"/>
        <v>0</v>
      </c>
      <c r="R86" s="76">
        <f t="shared" si="76"/>
        <v>0</v>
      </c>
      <c r="S86" s="76">
        <f t="shared" si="73"/>
        <v>0</v>
      </c>
      <c r="T86" s="76">
        <f t="shared" si="74"/>
        <v>0</v>
      </c>
      <c r="U86" s="77" t="str">
        <f t="shared" si="72"/>
        <v>NA</v>
      </c>
      <c r="V86" s="79"/>
      <c r="W86" s="79"/>
      <c r="X86" s="79"/>
      <c r="Y86" s="79"/>
      <c r="Z86" s="79"/>
      <c r="AA86" s="79"/>
      <c r="AB86" s="79"/>
    </row>
    <row r="87" spans="4:38" x14ac:dyDescent="0.25">
      <c r="D87">
        <v>11</v>
      </c>
      <c r="E87" s="78"/>
      <c r="F87" s="50"/>
      <c r="G87" s="50" t="str">
        <f>STRTP!O20</f>
        <v/>
      </c>
      <c r="H87" s="50" t="str">
        <f>STRTP!Q20</f>
        <v/>
      </c>
      <c r="I87" s="50" t="str">
        <f>STRTP!S20</f>
        <v/>
      </c>
      <c r="J87" s="50" t="str">
        <f>STRTP!U20</f>
        <v/>
      </c>
      <c r="K87" s="50" t="str">
        <f>STRTP!W20</f>
        <v/>
      </c>
      <c r="L87" s="50" t="str">
        <f>STRTP!Y20</f>
        <v/>
      </c>
      <c r="M87" s="50" t="str">
        <f>STRTP!AA20</f>
        <v/>
      </c>
      <c r="N87" s="50" t="str">
        <f>STRTP!AC20</f>
        <v/>
      </c>
      <c r="O87" s="50" t="str">
        <f>STRTP!AE20</f>
        <v/>
      </c>
      <c r="P87" s="50" t="str">
        <f>STRTP!AG20</f>
        <v/>
      </c>
      <c r="Q87" s="76">
        <f t="shared" si="75"/>
        <v>0</v>
      </c>
      <c r="R87" s="76">
        <f t="shared" si="76"/>
        <v>0</v>
      </c>
      <c r="S87" s="76">
        <f t="shared" si="73"/>
        <v>0</v>
      </c>
      <c r="T87" s="76">
        <f t="shared" si="74"/>
        <v>0</v>
      </c>
      <c r="U87" s="77" t="str">
        <f t="shared" si="72"/>
        <v>NA</v>
      </c>
      <c r="V87" s="79"/>
      <c r="W87" s="79"/>
      <c r="X87" s="79"/>
      <c r="Y87" s="79"/>
      <c r="Z87" s="79"/>
      <c r="AA87" s="79"/>
      <c r="AB87" s="79"/>
    </row>
    <row r="88" spans="4:38" x14ac:dyDescent="0.25">
      <c r="D88">
        <v>12</v>
      </c>
      <c r="E88" s="78"/>
      <c r="F88" s="50"/>
      <c r="G88" s="50" t="str">
        <f>STRTP!O21</f>
        <v/>
      </c>
      <c r="H88" s="50" t="str">
        <f>STRTP!Q21</f>
        <v/>
      </c>
      <c r="I88" s="50" t="str">
        <f>STRTP!S21</f>
        <v/>
      </c>
      <c r="J88" s="50" t="str">
        <f>STRTP!U21</f>
        <v/>
      </c>
      <c r="K88" s="50" t="str">
        <f>STRTP!W21</f>
        <v/>
      </c>
      <c r="L88" s="50" t="str">
        <f>STRTP!Y21</f>
        <v/>
      </c>
      <c r="M88" s="50" t="str">
        <f>STRTP!AA21</f>
        <v/>
      </c>
      <c r="N88" s="50" t="str">
        <f>STRTP!AC21</f>
        <v/>
      </c>
      <c r="O88" s="50" t="str">
        <f>STRTP!AE21</f>
        <v/>
      </c>
      <c r="P88" s="50" t="str">
        <f>STRTP!AG21</f>
        <v/>
      </c>
      <c r="Q88" s="76">
        <f t="shared" ref="Q88" si="77">COUNTIF(G88:P88,"Pass")</f>
        <v>0</v>
      </c>
      <c r="R88" s="76">
        <f t="shared" ref="R88" si="78">COUNTIF(G88:P88,"fail")</f>
        <v>0</v>
      </c>
      <c r="S88" s="76">
        <f t="shared" ref="S88" si="79">COUNTIF(G88:P88,"NA")</f>
        <v>0</v>
      </c>
      <c r="T88" s="76">
        <f t="shared" ref="T88" si="80">SUM(Q88:R88)</f>
        <v>0</v>
      </c>
      <c r="U88" s="77" t="str">
        <f t="shared" ref="U88" si="81">IF(OR(Q88&gt;0,R88&gt;0),Q88/T88,"NA")</f>
        <v>NA</v>
      </c>
      <c r="V88" s="79"/>
      <c r="W88" s="79"/>
      <c r="X88" s="79"/>
      <c r="Y88" s="79"/>
      <c r="Z88" s="79"/>
      <c r="AA88" s="79"/>
      <c r="AB88" s="79"/>
    </row>
    <row r="89" spans="4:38" x14ac:dyDescent="0.25">
      <c r="D89" s="32" t="s">
        <v>110</v>
      </c>
      <c r="E89" s="75">
        <f>COUNTIF(F76:P88,"Pass")</f>
        <v>0</v>
      </c>
      <c r="P89" s="79"/>
      <c r="Q89" s="79"/>
      <c r="R89" s="79"/>
      <c r="S89" s="79"/>
      <c r="T89" s="79"/>
      <c r="U89" s="79"/>
      <c r="V89" s="79"/>
      <c r="W89" s="79"/>
      <c r="X89" s="79"/>
      <c r="Y89" s="79"/>
      <c r="Z89" s="79"/>
      <c r="AA89" s="79"/>
      <c r="AB89" s="79"/>
      <c r="AC89" s="79"/>
      <c r="AD89" s="79"/>
      <c r="AE89" s="79"/>
      <c r="AF89" s="79"/>
      <c r="AG89" s="79"/>
      <c r="AH89" s="79"/>
      <c r="AI89" s="79"/>
      <c r="AJ89" s="79"/>
      <c r="AK89" s="79"/>
      <c r="AL89" s="79"/>
    </row>
    <row r="90" spans="4:38" x14ac:dyDescent="0.25">
      <c r="D90" s="32" t="s">
        <v>111</v>
      </c>
      <c r="E90" s="75">
        <f>COUNTIF(F76:P88,"Fail")</f>
        <v>0</v>
      </c>
      <c r="P90" s="79"/>
      <c r="Q90" s="79"/>
      <c r="R90" s="79"/>
      <c r="S90" s="79"/>
      <c r="T90" s="79"/>
      <c r="U90" s="79"/>
      <c r="V90" s="79"/>
      <c r="W90" s="79"/>
      <c r="X90" s="79"/>
      <c r="Y90" s="79"/>
      <c r="Z90" s="79"/>
      <c r="AA90" s="79"/>
      <c r="AB90" s="79"/>
      <c r="AC90" s="79"/>
      <c r="AD90" s="79"/>
      <c r="AE90" s="79"/>
      <c r="AF90" s="79"/>
      <c r="AG90" s="79"/>
      <c r="AH90" s="79"/>
      <c r="AI90" s="79"/>
      <c r="AJ90" s="79"/>
      <c r="AK90" s="79"/>
      <c r="AL90" s="79"/>
    </row>
    <row r="91" spans="4:38" x14ac:dyDescent="0.25">
      <c r="D91" s="32" t="s">
        <v>11</v>
      </c>
      <c r="E91" s="75">
        <f>COUNTIF(F76:P88,"NA")</f>
        <v>0</v>
      </c>
      <c r="P91" s="79"/>
      <c r="Q91" s="79"/>
      <c r="R91" s="79"/>
      <c r="S91" s="79"/>
      <c r="T91" s="79"/>
      <c r="U91" s="79"/>
      <c r="V91" s="79"/>
      <c r="W91" s="79"/>
      <c r="X91" s="79"/>
      <c r="Y91" s="79"/>
      <c r="Z91" s="79"/>
      <c r="AA91" s="79"/>
      <c r="AB91" s="79"/>
      <c r="AC91" s="79"/>
      <c r="AD91" s="79"/>
      <c r="AE91" s="79"/>
      <c r="AF91" s="79"/>
      <c r="AG91" s="79"/>
      <c r="AH91" s="79"/>
      <c r="AI91" s="79"/>
      <c r="AJ91" s="79"/>
      <c r="AK91" s="79"/>
      <c r="AL91" s="79"/>
    </row>
    <row r="92" spans="4:38" x14ac:dyDescent="0.25">
      <c r="D92" s="201" t="s">
        <v>112</v>
      </c>
      <c r="E92" s="202">
        <f>E89+E90</f>
        <v>0</v>
      </c>
      <c r="P92" s="79"/>
      <c r="Q92" s="79"/>
      <c r="R92" s="79"/>
      <c r="S92" s="79"/>
      <c r="T92" s="79"/>
      <c r="U92" s="79"/>
      <c r="V92" s="79"/>
      <c r="W92" s="79"/>
      <c r="X92" s="79"/>
      <c r="Y92" s="79"/>
      <c r="Z92" s="79"/>
      <c r="AA92" s="79"/>
      <c r="AB92" s="79"/>
      <c r="AC92" s="79"/>
      <c r="AD92" s="79"/>
      <c r="AE92" s="79"/>
      <c r="AF92" s="79"/>
      <c r="AG92" s="79"/>
      <c r="AH92" s="79"/>
      <c r="AI92" s="79"/>
      <c r="AJ92" s="79"/>
      <c r="AK92" s="79"/>
      <c r="AL92" s="79"/>
    </row>
    <row r="93" spans="4:38" x14ac:dyDescent="0.25">
      <c r="D93" s="32" t="s">
        <v>113</v>
      </c>
      <c r="E93" s="82" t="e">
        <f>E89/E92</f>
        <v>#DIV/0!</v>
      </c>
      <c r="P93" s="79"/>
      <c r="Q93" s="79"/>
      <c r="R93" s="79"/>
      <c r="S93" s="79"/>
      <c r="T93" s="79"/>
      <c r="U93" s="79"/>
      <c r="V93" s="79"/>
      <c r="W93" s="79"/>
      <c r="X93" s="79"/>
      <c r="Y93" s="79"/>
      <c r="Z93" s="79"/>
      <c r="AA93" s="79"/>
      <c r="AB93" s="79"/>
      <c r="AC93" s="79"/>
      <c r="AD93" s="79"/>
      <c r="AE93" s="79"/>
      <c r="AF93" s="79"/>
      <c r="AG93" s="79"/>
      <c r="AH93" s="79"/>
      <c r="AI93" s="79"/>
      <c r="AJ93" s="79"/>
      <c r="AK93" s="79"/>
      <c r="AL93" s="79"/>
    </row>
    <row r="94" spans="4:38" x14ac:dyDescent="0.25">
      <c r="D94" s="32"/>
      <c r="E94" s="79"/>
      <c r="G94" s="79"/>
      <c r="H94" s="32"/>
      <c r="I94" s="79"/>
      <c r="P94" s="79"/>
      <c r="Q94" s="79"/>
      <c r="R94" s="79"/>
      <c r="S94" s="79"/>
      <c r="T94" s="79"/>
      <c r="U94" s="79"/>
      <c r="V94" s="79"/>
      <c r="W94" s="79"/>
      <c r="X94" s="79"/>
      <c r="Y94" s="79"/>
      <c r="Z94" s="79"/>
      <c r="AA94" s="79"/>
      <c r="AB94" s="79"/>
      <c r="AC94" s="79"/>
      <c r="AD94" s="79"/>
      <c r="AE94" s="79"/>
      <c r="AF94" s="79"/>
      <c r="AG94" s="79"/>
      <c r="AH94" s="79"/>
      <c r="AI94" s="79"/>
      <c r="AJ94" s="79"/>
      <c r="AK94" s="79"/>
      <c r="AL94" s="79"/>
    </row>
    <row r="95" spans="4:38" x14ac:dyDescent="0.25">
      <c r="D95" s="32"/>
      <c r="E95" s="79"/>
      <c r="G95" s="79"/>
      <c r="H95" s="32"/>
      <c r="I95" s="79"/>
      <c r="P95" s="79"/>
      <c r="Q95" s="79"/>
      <c r="R95" s="79"/>
      <c r="S95" s="79"/>
      <c r="T95" s="79"/>
      <c r="U95" s="79"/>
      <c r="V95" s="79"/>
      <c r="W95" s="79"/>
      <c r="X95" s="79"/>
      <c r="Y95" s="79"/>
      <c r="Z95" s="79"/>
      <c r="AA95" s="79"/>
      <c r="AB95" s="79"/>
      <c r="AC95" s="79"/>
      <c r="AD95" s="79"/>
      <c r="AE95" s="79"/>
      <c r="AF95" s="79"/>
      <c r="AG95" s="79"/>
      <c r="AH95" s="79"/>
      <c r="AI95" s="79"/>
      <c r="AJ95" s="79"/>
      <c r="AK95" s="79"/>
      <c r="AL95" s="79"/>
    </row>
    <row r="96" spans="4:38" ht="30" x14ac:dyDescent="0.25">
      <c r="D96" s="73" t="s">
        <v>103</v>
      </c>
      <c r="E96" s="72" t="s">
        <v>137</v>
      </c>
      <c r="F96" s="80"/>
      <c r="G96" s="50">
        <f>TBS!N8</f>
        <v>1</v>
      </c>
      <c r="H96" s="50">
        <f>TBS!P8</f>
        <v>2</v>
      </c>
      <c r="I96" s="50">
        <f>TBS!R8</f>
        <v>3</v>
      </c>
      <c r="J96" s="50">
        <f>TBS!T8</f>
        <v>4</v>
      </c>
      <c r="K96" s="50">
        <f>TBS!V8</f>
        <v>5</v>
      </c>
      <c r="L96" s="50">
        <f>TBS!X8</f>
        <v>6</v>
      </c>
      <c r="M96" s="50">
        <f>TBS!Z8</f>
        <v>7</v>
      </c>
      <c r="N96" s="50">
        <f>TBS!AB8</f>
        <v>8</v>
      </c>
      <c r="O96" s="50">
        <f>TBS!AD8</f>
        <v>9</v>
      </c>
      <c r="P96" s="50">
        <f>TBS!AF8</f>
        <v>10</v>
      </c>
      <c r="Q96" s="74" t="s">
        <v>104</v>
      </c>
      <c r="R96" s="74" t="s">
        <v>125</v>
      </c>
      <c r="S96" s="74" t="s">
        <v>105</v>
      </c>
      <c r="T96" s="74" t="s">
        <v>162</v>
      </c>
      <c r="U96" s="74" t="s">
        <v>107</v>
      </c>
      <c r="V96" s="79"/>
      <c r="W96" s="79"/>
      <c r="X96" s="79"/>
      <c r="Y96" s="79"/>
      <c r="Z96" s="79"/>
      <c r="AA96" s="79"/>
      <c r="AB96" s="79"/>
    </row>
    <row r="97" spans="4:38" x14ac:dyDescent="0.25">
      <c r="D97">
        <v>1</v>
      </c>
      <c r="E97" s="78"/>
      <c r="F97" s="50"/>
      <c r="G97" s="50" t="str">
        <f>TBS!O9</f>
        <v/>
      </c>
      <c r="H97" s="50" t="str">
        <f>TBS!Q9</f>
        <v/>
      </c>
      <c r="I97" s="50" t="str">
        <f>TBS!S9</f>
        <v/>
      </c>
      <c r="J97" s="50" t="str">
        <f>TBS!U9</f>
        <v/>
      </c>
      <c r="K97" s="50" t="str">
        <f>TBS!W9</f>
        <v/>
      </c>
      <c r="L97" s="50" t="str">
        <f>TBS!Y9</f>
        <v/>
      </c>
      <c r="M97" s="50" t="str">
        <f>TBS!AA9</f>
        <v/>
      </c>
      <c r="N97" s="50" t="str">
        <f>TBS!AC9</f>
        <v/>
      </c>
      <c r="O97" s="50" t="str">
        <f>TBS!AE9</f>
        <v/>
      </c>
      <c r="P97" s="50" t="str">
        <f>TBS!AG9</f>
        <v/>
      </c>
      <c r="Q97" s="76">
        <f>COUNTIF(G97:P97,"Pass")</f>
        <v>0</v>
      </c>
      <c r="R97" s="76">
        <f>COUNTIF(G97:P97,"fail")</f>
        <v>0</v>
      </c>
      <c r="S97" s="76">
        <f>COUNTIF(G97:P97,"NA")</f>
        <v>0</v>
      </c>
      <c r="T97" s="76">
        <f t="shared" ref="T97:T106" si="82">SUM(Q97:R97)</f>
        <v>0</v>
      </c>
      <c r="U97" s="77" t="str">
        <f t="shared" ref="U97:U108" si="83">IF(OR(Q97&gt;0,R97&gt;0),Q97/T97,"NA")</f>
        <v>NA</v>
      </c>
      <c r="V97" s="79"/>
      <c r="W97" s="79"/>
      <c r="X97" s="79"/>
      <c r="Y97" s="79"/>
      <c r="Z97" s="79"/>
      <c r="AA97" s="79"/>
      <c r="AB97" s="79"/>
    </row>
    <row r="98" spans="4:38" x14ac:dyDescent="0.25">
      <c r="D98">
        <v>2</v>
      </c>
      <c r="E98" s="78"/>
      <c r="F98" s="50"/>
      <c r="G98" s="50" t="str">
        <f>TBS!O10</f>
        <v/>
      </c>
      <c r="H98" s="50" t="str">
        <f>TBS!Q10</f>
        <v/>
      </c>
      <c r="I98" s="50" t="str">
        <f>TBS!S10</f>
        <v/>
      </c>
      <c r="J98" s="50" t="str">
        <f>TBS!U10</f>
        <v/>
      </c>
      <c r="K98" s="50" t="str">
        <f>TBS!W10</f>
        <v/>
      </c>
      <c r="L98" s="50" t="str">
        <f>TBS!Y10</f>
        <v/>
      </c>
      <c r="M98" s="50" t="str">
        <f>TBS!AA10</f>
        <v/>
      </c>
      <c r="N98" s="50" t="str">
        <f>TBS!AC10</f>
        <v/>
      </c>
      <c r="O98" s="50" t="str">
        <f>TBS!AE10</f>
        <v/>
      </c>
      <c r="P98" s="50" t="str">
        <f>TBS!AG10</f>
        <v/>
      </c>
      <c r="Q98" s="76">
        <f t="shared" ref="Q98:Q108" si="84">COUNTIF(G98:P98,"Pass")</f>
        <v>0</v>
      </c>
      <c r="R98" s="76">
        <f t="shared" ref="R98:R108" si="85">COUNTIF(G98:P98,"fail")</f>
        <v>0</v>
      </c>
      <c r="S98" s="76">
        <f t="shared" ref="S98:S108" si="86">COUNTIF(G98:P98,"NA")</f>
        <v>0</v>
      </c>
      <c r="T98" s="76">
        <f t="shared" si="82"/>
        <v>0</v>
      </c>
      <c r="U98" s="77" t="str">
        <f t="shared" si="83"/>
        <v>NA</v>
      </c>
      <c r="V98" s="79"/>
      <c r="W98" s="79"/>
      <c r="X98" s="79"/>
      <c r="Y98" s="79"/>
      <c r="Z98" s="79"/>
      <c r="AA98" s="79"/>
      <c r="AB98" s="79"/>
    </row>
    <row r="99" spans="4:38" x14ac:dyDescent="0.25">
      <c r="D99">
        <v>3</v>
      </c>
      <c r="E99" s="78"/>
      <c r="F99" s="50"/>
      <c r="G99" s="50" t="str">
        <f>TBS!O11</f>
        <v/>
      </c>
      <c r="H99" s="50" t="str">
        <f>TBS!Q11</f>
        <v/>
      </c>
      <c r="I99" s="50" t="str">
        <f>TBS!S11</f>
        <v/>
      </c>
      <c r="J99" s="50" t="str">
        <f>TBS!U11</f>
        <v/>
      </c>
      <c r="K99" s="50" t="str">
        <f>TBS!W11</f>
        <v/>
      </c>
      <c r="L99" s="50" t="str">
        <f>TBS!Y11</f>
        <v/>
      </c>
      <c r="M99" s="50" t="str">
        <f>TBS!AA11</f>
        <v/>
      </c>
      <c r="N99" s="50" t="str">
        <f>TBS!AC11</f>
        <v/>
      </c>
      <c r="O99" s="50" t="str">
        <f>TBS!AE11</f>
        <v/>
      </c>
      <c r="P99" s="50" t="str">
        <f>TBS!AG11</f>
        <v/>
      </c>
      <c r="Q99" s="76">
        <f t="shared" si="84"/>
        <v>0</v>
      </c>
      <c r="R99" s="76">
        <f t="shared" si="85"/>
        <v>0</v>
      </c>
      <c r="S99" s="76">
        <f t="shared" si="86"/>
        <v>0</v>
      </c>
      <c r="T99" s="76">
        <f t="shared" si="82"/>
        <v>0</v>
      </c>
      <c r="U99" s="77" t="str">
        <f t="shared" si="83"/>
        <v>NA</v>
      </c>
      <c r="V99" s="79"/>
      <c r="W99" s="79"/>
      <c r="X99" s="79"/>
      <c r="Y99" s="79"/>
      <c r="Z99" s="79"/>
      <c r="AA99" s="79"/>
      <c r="AB99" s="79"/>
    </row>
    <row r="100" spans="4:38" x14ac:dyDescent="0.25">
      <c r="D100">
        <v>4</v>
      </c>
      <c r="E100" s="78"/>
      <c r="F100" s="50"/>
      <c r="G100" s="50" t="str">
        <f>TBS!O12</f>
        <v/>
      </c>
      <c r="H100" s="50" t="str">
        <f>TBS!Q12</f>
        <v/>
      </c>
      <c r="I100" s="50" t="str">
        <f>TBS!S12</f>
        <v/>
      </c>
      <c r="J100" s="50" t="str">
        <f>TBS!U12</f>
        <v/>
      </c>
      <c r="K100" s="50" t="str">
        <f>TBS!W12</f>
        <v/>
      </c>
      <c r="L100" s="50" t="str">
        <f>TBS!Y12</f>
        <v/>
      </c>
      <c r="M100" s="50" t="str">
        <f>TBS!AA12</f>
        <v/>
      </c>
      <c r="N100" s="50" t="str">
        <f>TBS!AC12</f>
        <v/>
      </c>
      <c r="O100" s="50" t="str">
        <f>TBS!AE12</f>
        <v/>
      </c>
      <c r="P100" s="50" t="str">
        <f>TBS!AG12</f>
        <v/>
      </c>
      <c r="Q100" s="76">
        <f t="shared" si="84"/>
        <v>0</v>
      </c>
      <c r="R100" s="76">
        <f t="shared" si="85"/>
        <v>0</v>
      </c>
      <c r="S100" s="76">
        <f t="shared" si="86"/>
        <v>0</v>
      </c>
      <c r="T100" s="76">
        <f t="shared" si="82"/>
        <v>0</v>
      </c>
      <c r="U100" s="77" t="str">
        <f t="shared" si="83"/>
        <v>NA</v>
      </c>
      <c r="V100" s="79"/>
      <c r="W100" s="79"/>
      <c r="X100" s="79"/>
      <c r="Y100" s="79"/>
      <c r="Z100" s="79"/>
      <c r="AA100" s="79"/>
      <c r="AB100" s="79"/>
    </row>
    <row r="101" spans="4:38" x14ac:dyDescent="0.25">
      <c r="D101">
        <v>5</v>
      </c>
      <c r="E101" s="78"/>
      <c r="F101" s="50"/>
      <c r="G101" s="50" t="str">
        <f>TBS!O13</f>
        <v/>
      </c>
      <c r="H101" s="50" t="str">
        <f>TBS!Q13</f>
        <v/>
      </c>
      <c r="I101" s="50" t="str">
        <f>TBS!S13</f>
        <v/>
      </c>
      <c r="J101" s="50" t="str">
        <f>TBS!U13</f>
        <v/>
      </c>
      <c r="K101" s="50" t="str">
        <f>TBS!W13</f>
        <v/>
      </c>
      <c r="L101" s="50" t="str">
        <f>TBS!Y13</f>
        <v/>
      </c>
      <c r="M101" s="50" t="str">
        <f>TBS!AA13</f>
        <v/>
      </c>
      <c r="N101" s="50" t="str">
        <f>TBS!AC13</f>
        <v/>
      </c>
      <c r="O101" s="50" t="str">
        <f>TBS!AE13</f>
        <v/>
      </c>
      <c r="P101" s="50" t="str">
        <f>TBS!AG13</f>
        <v/>
      </c>
      <c r="Q101" s="76">
        <f t="shared" si="84"/>
        <v>0</v>
      </c>
      <c r="R101" s="76">
        <f t="shared" si="85"/>
        <v>0</v>
      </c>
      <c r="S101" s="76">
        <f t="shared" si="86"/>
        <v>0</v>
      </c>
      <c r="T101" s="76">
        <f t="shared" si="82"/>
        <v>0</v>
      </c>
      <c r="U101" s="77" t="str">
        <f t="shared" si="83"/>
        <v>NA</v>
      </c>
      <c r="V101" s="79"/>
      <c r="W101" s="79"/>
      <c r="X101" s="79"/>
      <c r="Y101" s="79"/>
      <c r="Z101" s="79"/>
      <c r="AA101" s="79"/>
      <c r="AB101" s="79"/>
    </row>
    <row r="102" spans="4:38" x14ac:dyDescent="0.25">
      <c r="D102">
        <v>6</v>
      </c>
      <c r="E102" s="78"/>
      <c r="F102" s="50"/>
      <c r="G102" s="50" t="str">
        <f>TBS!O14</f>
        <v/>
      </c>
      <c r="H102" s="50" t="str">
        <f>TBS!Q14</f>
        <v/>
      </c>
      <c r="I102" s="50" t="str">
        <f>TBS!S14</f>
        <v/>
      </c>
      <c r="J102" s="50" t="str">
        <f>TBS!U14</f>
        <v/>
      </c>
      <c r="K102" s="50" t="str">
        <f>TBS!W14</f>
        <v/>
      </c>
      <c r="L102" s="50" t="str">
        <f>TBS!Y14</f>
        <v/>
      </c>
      <c r="M102" s="50" t="str">
        <f>TBS!AA14</f>
        <v/>
      </c>
      <c r="N102" s="50" t="str">
        <f>TBS!AC14</f>
        <v/>
      </c>
      <c r="O102" s="50" t="str">
        <f>TBS!AE14</f>
        <v/>
      </c>
      <c r="P102" s="50" t="str">
        <f>TBS!AG14</f>
        <v/>
      </c>
      <c r="Q102" s="76">
        <f t="shared" si="84"/>
        <v>0</v>
      </c>
      <c r="R102" s="76">
        <f t="shared" si="85"/>
        <v>0</v>
      </c>
      <c r="S102" s="76">
        <f t="shared" si="86"/>
        <v>0</v>
      </c>
      <c r="T102" s="76">
        <f t="shared" si="82"/>
        <v>0</v>
      </c>
      <c r="U102" s="77" t="str">
        <f t="shared" si="83"/>
        <v>NA</v>
      </c>
      <c r="V102" s="79"/>
      <c r="W102" s="79"/>
      <c r="X102" s="79"/>
      <c r="Y102" s="79"/>
      <c r="Z102" s="79"/>
      <c r="AA102" s="79"/>
      <c r="AB102" s="79"/>
    </row>
    <row r="103" spans="4:38" x14ac:dyDescent="0.25">
      <c r="D103">
        <v>7</v>
      </c>
      <c r="E103" s="78"/>
      <c r="F103" s="50"/>
      <c r="G103" s="50" t="str">
        <f>TBS!O15</f>
        <v/>
      </c>
      <c r="H103" s="50" t="str">
        <f>TBS!Q15</f>
        <v/>
      </c>
      <c r="I103" s="50" t="str">
        <f>TBS!S15</f>
        <v/>
      </c>
      <c r="J103" s="50" t="str">
        <f>TBS!U15</f>
        <v/>
      </c>
      <c r="K103" s="50" t="str">
        <f>TBS!W15</f>
        <v/>
      </c>
      <c r="L103" s="50" t="str">
        <f>TBS!Y15</f>
        <v/>
      </c>
      <c r="M103" s="50" t="str">
        <f>TBS!AA15</f>
        <v/>
      </c>
      <c r="N103" s="50" t="str">
        <f>TBS!AC15</f>
        <v/>
      </c>
      <c r="O103" s="50" t="str">
        <f>TBS!AE15</f>
        <v/>
      </c>
      <c r="P103" s="50" t="str">
        <f>TBS!AG15</f>
        <v/>
      </c>
      <c r="Q103" s="76">
        <f t="shared" si="84"/>
        <v>0</v>
      </c>
      <c r="R103" s="76">
        <f t="shared" si="85"/>
        <v>0</v>
      </c>
      <c r="S103" s="76">
        <f t="shared" si="86"/>
        <v>0</v>
      </c>
      <c r="T103" s="76">
        <f t="shared" si="82"/>
        <v>0</v>
      </c>
      <c r="U103" s="77" t="str">
        <f t="shared" si="83"/>
        <v>NA</v>
      </c>
      <c r="V103" s="79"/>
      <c r="W103" s="79"/>
      <c r="X103" s="79"/>
      <c r="Y103" s="79"/>
      <c r="Z103" s="79"/>
      <c r="AA103" s="79"/>
      <c r="AB103" s="79"/>
    </row>
    <row r="104" spans="4:38" x14ac:dyDescent="0.25">
      <c r="D104">
        <v>8</v>
      </c>
      <c r="E104" s="78"/>
      <c r="F104" s="50"/>
      <c r="G104" s="50" t="str">
        <f>TBS!O16</f>
        <v/>
      </c>
      <c r="H104" s="50" t="str">
        <f>TBS!Q16</f>
        <v/>
      </c>
      <c r="I104" s="50" t="str">
        <f>TBS!S16</f>
        <v/>
      </c>
      <c r="J104" s="50" t="str">
        <f>TBS!U16</f>
        <v/>
      </c>
      <c r="K104" s="50" t="str">
        <f>TBS!W16</f>
        <v/>
      </c>
      <c r="L104" s="50" t="str">
        <f>TBS!Y16</f>
        <v/>
      </c>
      <c r="M104" s="50" t="str">
        <f>TBS!AA16</f>
        <v/>
      </c>
      <c r="N104" s="50" t="str">
        <f>TBS!AC16</f>
        <v/>
      </c>
      <c r="O104" s="50" t="str">
        <f>TBS!AE16</f>
        <v/>
      </c>
      <c r="P104" s="50" t="str">
        <f>TBS!AG16</f>
        <v/>
      </c>
      <c r="Q104" s="76">
        <f t="shared" si="84"/>
        <v>0</v>
      </c>
      <c r="R104" s="76">
        <f t="shared" si="85"/>
        <v>0</v>
      </c>
      <c r="S104" s="76">
        <f t="shared" si="86"/>
        <v>0</v>
      </c>
      <c r="T104" s="76">
        <f t="shared" si="82"/>
        <v>0</v>
      </c>
      <c r="U104" s="77" t="str">
        <f t="shared" si="83"/>
        <v>NA</v>
      </c>
      <c r="V104" s="79"/>
      <c r="W104" s="79"/>
      <c r="X104" s="79"/>
      <c r="Y104" s="79"/>
      <c r="Z104" s="79"/>
      <c r="AA104" s="79"/>
      <c r="AB104" s="79"/>
    </row>
    <row r="105" spans="4:38" x14ac:dyDescent="0.25">
      <c r="D105">
        <v>9</v>
      </c>
      <c r="E105" s="78"/>
      <c r="F105" s="50"/>
      <c r="G105" s="50" t="str">
        <f>TBS!O17</f>
        <v/>
      </c>
      <c r="H105" s="50" t="str">
        <f>TBS!Q17</f>
        <v/>
      </c>
      <c r="I105" s="50" t="str">
        <f>TBS!S17</f>
        <v/>
      </c>
      <c r="J105" s="50" t="str">
        <f>TBS!U17</f>
        <v/>
      </c>
      <c r="K105" s="50" t="str">
        <f>TBS!W17</f>
        <v/>
      </c>
      <c r="L105" s="50" t="str">
        <f>TBS!Y17</f>
        <v/>
      </c>
      <c r="M105" s="50" t="str">
        <f>TBS!AA17</f>
        <v/>
      </c>
      <c r="N105" s="50" t="str">
        <f>TBS!AC17</f>
        <v/>
      </c>
      <c r="O105" s="50" t="str">
        <f>TBS!AE17</f>
        <v/>
      </c>
      <c r="P105" s="50" t="str">
        <f>TBS!AG17</f>
        <v/>
      </c>
      <c r="Q105" s="76">
        <f t="shared" si="84"/>
        <v>0</v>
      </c>
      <c r="R105" s="76">
        <f t="shared" si="85"/>
        <v>0</v>
      </c>
      <c r="S105" s="76">
        <f t="shared" si="86"/>
        <v>0</v>
      </c>
      <c r="T105" s="76">
        <f t="shared" si="82"/>
        <v>0</v>
      </c>
      <c r="U105" s="77" t="str">
        <f t="shared" si="83"/>
        <v>NA</v>
      </c>
      <c r="V105" s="79"/>
      <c r="W105" s="79"/>
      <c r="X105" s="79"/>
      <c r="Y105" s="79"/>
      <c r="Z105" s="79"/>
      <c r="AA105" s="79"/>
      <c r="AB105" s="79"/>
    </row>
    <row r="106" spans="4:38" x14ac:dyDescent="0.25">
      <c r="D106">
        <v>10</v>
      </c>
      <c r="E106" s="78"/>
      <c r="F106" s="50"/>
      <c r="G106" s="50" t="str">
        <f>TBS!O18</f>
        <v/>
      </c>
      <c r="H106" s="50" t="str">
        <f>TBS!Q18</f>
        <v/>
      </c>
      <c r="I106" s="50" t="str">
        <f>TBS!S18</f>
        <v/>
      </c>
      <c r="J106" s="50" t="str">
        <f>TBS!U18</f>
        <v/>
      </c>
      <c r="K106" s="50" t="str">
        <f>TBS!W18</f>
        <v/>
      </c>
      <c r="L106" s="50" t="str">
        <f>TBS!Y18</f>
        <v/>
      </c>
      <c r="M106" s="50" t="str">
        <f>TBS!AA18</f>
        <v/>
      </c>
      <c r="N106" s="50" t="str">
        <f>TBS!AC18</f>
        <v/>
      </c>
      <c r="O106" s="50" t="str">
        <f>TBS!AE18</f>
        <v/>
      </c>
      <c r="P106" s="50" t="str">
        <f>TBS!AG18</f>
        <v/>
      </c>
      <c r="Q106" s="76">
        <f t="shared" si="84"/>
        <v>0</v>
      </c>
      <c r="R106" s="76">
        <f t="shared" si="85"/>
        <v>0</v>
      </c>
      <c r="S106" s="76">
        <f t="shared" si="86"/>
        <v>0</v>
      </c>
      <c r="T106" s="76">
        <f t="shared" si="82"/>
        <v>0</v>
      </c>
      <c r="U106" s="77" t="str">
        <f t="shared" si="83"/>
        <v>NA</v>
      </c>
      <c r="V106" s="79"/>
      <c r="W106" s="79"/>
      <c r="X106" s="79"/>
      <c r="Y106" s="79"/>
      <c r="Z106" s="79"/>
      <c r="AA106" s="79"/>
      <c r="AB106" s="79"/>
    </row>
    <row r="107" spans="4:38" x14ac:dyDescent="0.25">
      <c r="D107">
        <v>11</v>
      </c>
      <c r="E107" s="78"/>
      <c r="F107" s="50"/>
      <c r="G107" s="50" t="str">
        <f>TBS!O19</f>
        <v/>
      </c>
      <c r="H107" s="50" t="str">
        <f>TBS!Q19</f>
        <v/>
      </c>
      <c r="I107" s="50" t="str">
        <f>TBS!S19</f>
        <v/>
      </c>
      <c r="J107" s="50" t="str">
        <f>TBS!U19</f>
        <v/>
      </c>
      <c r="K107" s="50" t="str">
        <f>TBS!W19</f>
        <v/>
      </c>
      <c r="L107" s="50" t="str">
        <f>TBS!Y19</f>
        <v/>
      </c>
      <c r="M107" s="50" t="str">
        <f>TBS!AA19</f>
        <v/>
      </c>
      <c r="N107" s="50" t="str">
        <f>TBS!AC19</f>
        <v/>
      </c>
      <c r="O107" s="50" t="str">
        <f>TBS!AE19</f>
        <v/>
      </c>
      <c r="P107" s="50" t="str">
        <f>TBS!AG19</f>
        <v/>
      </c>
      <c r="Q107" s="76">
        <f t="shared" si="84"/>
        <v>0</v>
      </c>
      <c r="R107" s="76">
        <f t="shared" si="85"/>
        <v>0</v>
      </c>
      <c r="S107" s="76">
        <f t="shared" si="86"/>
        <v>0</v>
      </c>
      <c r="T107" s="76">
        <f t="shared" ref="T107:T108" si="87">SUM(Q107:R107)</f>
        <v>0</v>
      </c>
      <c r="U107" s="77" t="str">
        <f t="shared" si="83"/>
        <v>NA</v>
      </c>
      <c r="V107" s="79"/>
      <c r="W107" s="79"/>
      <c r="X107" s="79"/>
      <c r="Y107" s="79"/>
      <c r="Z107" s="79"/>
      <c r="AA107" s="79"/>
      <c r="AB107" s="79"/>
    </row>
    <row r="108" spans="4:38" x14ac:dyDescent="0.25">
      <c r="D108">
        <v>12</v>
      </c>
      <c r="E108" s="78"/>
      <c r="F108" s="50"/>
      <c r="G108" s="50" t="str">
        <f>TBS!O20</f>
        <v/>
      </c>
      <c r="H108" s="50" t="str">
        <f>TBS!Q20</f>
        <v/>
      </c>
      <c r="I108" s="50" t="str">
        <f>TBS!S20</f>
        <v/>
      </c>
      <c r="J108" s="50" t="str">
        <f>TBS!U20</f>
        <v/>
      </c>
      <c r="K108" s="50" t="str">
        <f>TBS!W20</f>
        <v/>
      </c>
      <c r="L108" s="50" t="str">
        <f>TBS!Y20</f>
        <v/>
      </c>
      <c r="M108" s="50" t="str">
        <f>TBS!AA20</f>
        <v/>
      </c>
      <c r="N108" s="50" t="str">
        <f>TBS!AC20</f>
        <v/>
      </c>
      <c r="O108" s="50" t="str">
        <f>TBS!AE20</f>
        <v/>
      </c>
      <c r="P108" s="50" t="str">
        <f>TBS!AG20</f>
        <v/>
      </c>
      <c r="Q108" s="76">
        <f t="shared" si="84"/>
        <v>0</v>
      </c>
      <c r="R108" s="76">
        <f t="shared" si="85"/>
        <v>0</v>
      </c>
      <c r="S108" s="76">
        <f t="shared" si="86"/>
        <v>0</v>
      </c>
      <c r="T108" s="76">
        <f t="shared" si="87"/>
        <v>0</v>
      </c>
      <c r="U108" s="77" t="str">
        <f t="shared" si="83"/>
        <v>NA</v>
      </c>
      <c r="V108" s="79"/>
      <c r="W108" s="79"/>
      <c r="X108" s="79"/>
      <c r="Y108" s="79"/>
      <c r="Z108" s="79"/>
      <c r="AA108" s="79"/>
      <c r="AB108" s="79"/>
    </row>
    <row r="109" spans="4:38" x14ac:dyDescent="0.25">
      <c r="D109" s="32" t="s">
        <v>110</v>
      </c>
      <c r="E109" s="75">
        <f>COUNTIF(F96:P108,"Pass")</f>
        <v>0</v>
      </c>
      <c r="P109" s="79"/>
      <c r="Q109" s="79"/>
      <c r="R109" s="79"/>
      <c r="S109" s="79"/>
      <c r="T109" s="79"/>
      <c r="U109" s="79"/>
      <c r="V109" s="79"/>
      <c r="W109" s="79"/>
      <c r="X109" s="79"/>
      <c r="Y109" s="79"/>
      <c r="Z109" s="79"/>
      <c r="AA109" s="79"/>
      <c r="AB109" s="79"/>
      <c r="AC109" s="79"/>
      <c r="AD109" s="79"/>
      <c r="AE109" s="79"/>
      <c r="AF109" s="79"/>
      <c r="AG109" s="79"/>
      <c r="AH109" s="79"/>
      <c r="AI109" s="79"/>
      <c r="AJ109" s="79"/>
      <c r="AK109" s="79"/>
      <c r="AL109" s="79"/>
    </row>
    <row r="110" spans="4:38" x14ac:dyDescent="0.25">
      <c r="D110" s="32" t="s">
        <v>111</v>
      </c>
      <c r="E110" s="75">
        <f>COUNTIF(F96:P108,"Fail")</f>
        <v>0</v>
      </c>
      <c r="P110" s="79"/>
      <c r="Q110" s="79"/>
      <c r="R110" s="79"/>
      <c r="S110" s="79"/>
      <c r="T110" s="79"/>
      <c r="U110" s="79"/>
      <c r="V110" s="79"/>
      <c r="W110" s="79"/>
      <c r="X110" s="79"/>
      <c r="Y110" s="79"/>
      <c r="Z110" s="79"/>
      <c r="AA110" s="79"/>
      <c r="AB110" s="79"/>
      <c r="AC110" s="79"/>
      <c r="AD110" s="79"/>
      <c r="AE110" s="79"/>
      <c r="AF110" s="79"/>
      <c r="AG110" s="79"/>
      <c r="AH110" s="79"/>
      <c r="AI110" s="79"/>
      <c r="AJ110" s="79"/>
      <c r="AK110" s="79"/>
      <c r="AL110" s="79"/>
    </row>
    <row r="111" spans="4:38" x14ac:dyDescent="0.25">
      <c r="D111" s="32" t="s">
        <v>11</v>
      </c>
      <c r="E111" s="75">
        <f>COUNTIF(F96:P108,"NA")</f>
        <v>0</v>
      </c>
      <c r="P111" s="79"/>
      <c r="Q111" s="79"/>
      <c r="R111" s="79"/>
      <c r="S111" s="79"/>
      <c r="T111" s="79"/>
      <c r="U111" s="79"/>
      <c r="V111" s="79"/>
      <c r="W111" s="79"/>
      <c r="X111" s="79"/>
      <c r="Y111" s="79"/>
      <c r="Z111" s="79"/>
      <c r="AA111" s="79"/>
      <c r="AB111" s="79"/>
      <c r="AC111" s="79"/>
      <c r="AD111" s="79"/>
      <c r="AE111" s="79"/>
      <c r="AF111" s="79"/>
      <c r="AG111" s="79"/>
      <c r="AH111" s="79"/>
      <c r="AI111" s="79"/>
      <c r="AJ111" s="79"/>
      <c r="AK111" s="79"/>
      <c r="AL111" s="79"/>
    </row>
    <row r="112" spans="4:38" x14ac:dyDescent="0.25">
      <c r="D112" s="32" t="s">
        <v>112</v>
      </c>
      <c r="E112" s="75">
        <f>SUM(E109:E110)</f>
        <v>0</v>
      </c>
      <c r="P112" s="79"/>
      <c r="Q112" s="79"/>
      <c r="R112" s="79"/>
      <c r="S112" s="79"/>
      <c r="T112" s="79"/>
      <c r="U112" s="79"/>
      <c r="V112" s="79"/>
      <c r="W112" s="79"/>
      <c r="X112" s="79"/>
      <c r="Y112" s="79"/>
      <c r="Z112" s="79"/>
      <c r="AA112" s="79"/>
      <c r="AB112" s="79"/>
      <c r="AC112" s="79"/>
      <c r="AD112" s="79"/>
      <c r="AE112" s="79"/>
      <c r="AF112" s="79"/>
      <c r="AG112" s="79"/>
      <c r="AH112" s="79"/>
      <c r="AI112" s="79"/>
      <c r="AJ112" s="79"/>
      <c r="AK112" s="79"/>
      <c r="AL112" s="79"/>
    </row>
    <row r="113" spans="4:38" x14ac:dyDescent="0.25">
      <c r="D113" s="32" t="s">
        <v>113</v>
      </c>
      <c r="E113" s="82" t="e">
        <f>E109/E112</f>
        <v>#DIV/0!</v>
      </c>
      <c r="P113" s="79"/>
      <c r="Q113" s="79"/>
      <c r="R113" s="79"/>
      <c r="S113" s="79"/>
      <c r="T113" s="79"/>
      <c r="U113" s="79"/>
      <c r="V113" s="79"/>
      <c r="W113" s="79"/>
      <c r="X113" s="79"/>
      <c r="Y113" s="79"/>
      <c r="Z113" s="79"/>
      <c r="AA113" s="79"/>
      <c r="AB113" s="79"/>
      <c r="AC113" s="79"/>
      <c r="AD113" s="79"/>
      <c r="AE113" s="79"/>
      <c r="AF113" s="79"/>
      <c r="AG113" s="79"/>
      <c r="AH113" s="79"/>
      <c r="AI113" s="79"/>
      <c r="AJ113" s="79"/>
      <c r="AK113" s="79"/>
      <c r="AL113" s="79"/>
    </row>
    <row r="114" spans="4:38" x14ac:dyDescent="0.25">
      <c r="D114" s="32"/>
      <c r="E114" s="79"/>
      <c r="G114" s="79"/>
      <c r="H114" s="32"/>
      <c r="I114" s="79"/>
      <c r="P114" s="79"/>
      <c r="Q114" s="79"/>
      <c r="R114" s="79"/>
      <c r="S114" s="79"/>
      <c r="T114" s="79"/>
      <c r="U114" s="79"/>
      <c r="V114" s="79"/>
      <c r="W114" s="79"/>
      <c r="X114" s="79"/>
      <c r="Y114" s="79"/>
      <c r="Z114" s="79"/>
      <c r="AA114" s="79"/>
      <c r="AB114" s="79"/>
      <c r="AC114" s="79"/>
      <c r="AD114" s="79"/>
      <c r="AE114" s="79"/>
      <c r="AF114" s="79"/>
      <c r="AG114" s="79"/>
      <c r="AH114" s="79"/>
      <c r="AI114" s="79"/>
      <c r="AJ114" s="79"/>
      <c r="AK114" s="79"/>
      <c r="AL114" s="79"/>
    </row>
    <row r="115" spans="4:38" x14ac:dyDescent="0.25">
      <c r="D115" s="32"/>
      <c r="E115" s="79"/>
      <c r="G115" s="79"/>
      <c r="H115" s="32"/>
      <c r="I115" s="79"/>
      <c r="P115" s="79"/>
      <c r="Q115" s="79"/>
      <c r="R115" s="79"/>
      <c r="S115" s="79"/>
      <c r="T115" s="79"/>
      <c r="U115" s="79"/>
      <c r="V115" s="79"/>
      <c r="W115" s="79"/>
      <c r="X115" s="79"/>
      <c r="Y115" s="79"/>
      <c r="Z115" s="79"/>
      <c r="AA115" s="79"/>
      <c r="AB115" s="79"/>
      <c r="AC115" s="79"/>
      <c r="AD115" s="79"/>
      <c r="AE115" s="79"/>
      <c r="AF115" s="79"/>
      <c r="AG115" s="79"/>
      <c r="AH115" s="79"/>
      <c r="AI115" s="79"/>
      <c r="AJ115" s="79"/>
      <c r="AK115" s="79"/>
      <c r="AL115" s="79"/>
    </row>
    <row r="116" spans="4:38" x14ac:dyDescent="0.25">
      <c r="D116" s="32"/>
      <c r="E116" s="79"/>
      <c r="G116" s="79"/>
      <c r="H116" s="32"/>
      <c r="I116" s="79"/>
      <c r="P116" s="79"/>
      <c r="Q116" s="79"/>
      <c r="R116" s="79"/>
      <c r="S116" s="79"/>
      <c r="T116" s="79"/>
      <c r="U116" s="79"/>
      <c r="V116" s="79"/>
      <c r="W116" s="79"/>
      <c r="X116" s="79"/>
      <c r="Y116" s="79"/>
      <c r="Z116" s="79"/>
      <c r="AA116" s="79"/>
      <c r="AB116" s="79"/>
      <c r="AC116" s="79"/>
      <c r="AD116" s="79"/>
      <c r="AE116" s="79"/>
      <c r="AF116" s="79"/>
      <c r="AG116" s="79"/>
      <c r="AH116" s="79"/>
      <c r="AI116" s="79"/>
      <c r="AJ116" s="79"/>
      <c r="AK116" s="79"/>
      <c r="AL116" s="79"/>
    </row>
    <row r="118" spans="4:38" ht="45" x14ac:dyDescent="0.25">
      <c r="D118" s="73" t="s">
        <v>103</v>
      </c>
      <c r="E118" s="72" t="s">
        <v>114</v>
      </c>
      <c r="F118" s="72" t="s">
        <v>115</v>
      </c>
      <c r="G118" s="72" t="s">
        <v>116</v>
      </c>
      <c r="H118" s="72" t="s">
        <v>117</v>
      </c>
      <c r="I118" s="72" t="s">
        <v>118</v>
      </c>
      <c r="J118" s="72" t="s">
        <v>119</v>
      </c>
      <c r="K118" s="72" t="s">
        <v>120</v>
      </c>
      <c r="L118" s="72" t="s">
        <v>121</v>
      </c>
      <c r="M118" s="72" t="s">
        <v>122</v>
      </c>
      <c r="N118" s="72" t="s">
        <v>123</v>
      </c>
      <c r="O118" s="72" t="s">
        <v>124</v>
      </c>
      <c r="P118" s="74" t="s">
        <v>104</v>
      </c>
      <c r="Q118" s="74" t="s">
        <v>125</v>
      </c>
      <c r="R118" s="74" t="s">
        <v>105</v>
      </c>
      <c r="S118" s="74" t="s">
        <v>162</v>
      </c>
      <c r="T118" s="74" t="s">
        <v>107</v>
      </c>
      <c r="V118" s="73" t="s">
        <v>103</v>
      </c>
      <c r="W118" s="72" t="s">
        <v>126</v>
      </c>
      <c r="X118" s="80" t="s">
        <v>127</v>
      </c>
      <c r="Y118" s="74" t="s">
        <v>104</v>
      </c>
      <c r="Z118" s="74" t="s">
        <v>125</v>
      </c>
      <c r="AA118" s="74" t="s">
        <v>105</v>
      </c>
      <c r="AB118" s="74" t="s">
        <v>106</v>
      </c>
      <c r="AC118" s="74" t="s">
        <v>107</v>
      </c>
    </row>
    <row r="119" spans="4:38" x14ac:dyDescent="0.25">
      <c r="D119" s="81" t="s">
        <v>78</v>
      </c>
      <c r="E119" s="78"/>
      <c r="F119" s="50" t="str">
        <f>Assessments!P9</f>
        <v/>
      </c>
      <c r="G119" s="50" t="str">
        <f>Assessments!R9</f>
        <v/>
      </c>
      <c r="H119" s="50" t="str">
        <f>Assessments!T9</f>
        <v/>
      </c>
      <c r="I119" s="50" t="str">
        <f>Assessments!V9</f>
        <v/>
      </c>
      <c r="J119" s="50" t="str">
        <f>Assessments!X9</f>
        <v/>
      </c>
      <c r="K119" s="50" t="str">
        <f>Assessments!Z9</f>
        <v/>
      </c>
      <c r="L119" s="50" t="str">
        <f>Assessments!AB9</f>
        <v/>
      </c>
      <c r="M119" s="50" t="str">
        <f>Assessments!AD9</f>
        <v/>
      </c>
      <c r="N119" s="50" t="str">
        <f>Assessments!AF9</f>
        <v/>
      </c>
      <c r="O119" s="50" t="str">
        <f>Assessments!AH9</f>
        <v/>
      </c>
      <c r="P119" s="76">
        <f>COUNTIF(E119:O119,"Pass")</f>
        <v>0</v>
      </c>
      <c r="Q119" s="76">
        <f>COUNTIF(E119:O119,"fail")</f>
        <v>0</v>
      </c>
      <c r="R119" s="76">
        <f>COUNTIF(E119:O119,"NA")</f>
        <v>0</v>
      </c>
      <c r="S119" s="76">
        <f>P119+Q119</f>
        <v>0</v>
      </c>
      <c r="T119" s="77" t="str">
        <f t="shared" ref="T119:T122" si="88">IF(OR(P119&gt;0,Q119&gt;0),P119/S119,"NA")</f>
        <v>NA</v>
      </c>
      <c r="V119" t="s">
        <v>63</v>
      </c>
      <c r="W119" s="78"/>
      <c r="X119" s="50" t="str">
        <f>'Quality of Care'!P9</f>
        <v/>
      </c>
      <c r="Y119" s="76">
        <f>COUNTIF(X119,"Pass")</f>
        <v>0</v>
      </c>
      <c r="Z119" s="76">
        <f>COUNTIF(X119,"fail")</f>
        <v>0</v>
      </c>
      <c r="AA119" s="76">
        <f>COUNTIF(X119,"NA")</f>
        <v>0</v>
      </c>
      <c r="AB119" s="76">
        <f>SUM(Y119:Z119)</f>
        <v>0</v>
      </c>
      <c r="AC119" s="77" t="str">
        <f>IF(OR(Y119&gt;0,Z119&gt;0),Y119/AB119,"NA")</f>
        <v>NA</v>
      </c>
    </row>
    <row r="120" spans="4:38" x14ac:dyDescent="0.25">
      <c r="D120" s="81" t="s">
        <v>79</v>
      </c>
      <c r="E120" s="78"/>
      <c r="F120" s="50" t="str">
        <f>Assessments!P10</f>
        <v/>
      </c>
      <c r="G120" s="50" t="str">
        <f>Assessments!R10</f>
        <v/>
      </c>
      <c r="H120" s="50" t="str">
        <f>Assessments!T10</f>
        <v/>
      </c>
      <c r="I120" s="50" t="str">
        <f>Assessments!V10</f>
        <v/>
      </c>
      <c r="J120" s="50" t="str">
        <f>Assessments!X10</f>
        <v/>
      </c>
      <c r="K120" s="50" t="str">
        <f>Assessments!Z10</f>
        <v/>
      </c>
      <c r="L120" s="50" t="str">
        <f>Assessments!AB10</f>
        <v/>
      </c>
      <c r="M120" s="50" t="str">
        <f>Assessments!AD10</f>
        <v/>
      </c>
      <c r="N120" s="50" t="str">
        <f>Assessments!AF10</f>
        <v/>
      </c>
      <c r="O120" s="50" t="str">
        <f>Assessments!AH10</f>
        <v/>
      </c>
      <c r="P120" s="76">
        <f t="shared" ref="P120:P122" si="89">COUNTIF(E120:O120,"Pass")</f>
        <v>0</v>
      </c>
      <c r="Q120" s="76">
        <f t="shared" ref="Q120:Q122" si="90">COUNTIF(E120:O120,"fail")</f>
        <v>0</v>
      </c>
      <c r="R120" s="76">
        <f t="shared" ref="R120:R122" si="91">COUNTIF(E120:O120,"NA")</f>
        <v>0</v>
      </c>
      <c r="S120" s="76">
        <f t="shared" ref="S120:S122" si="92">P120+Q120</f>
        <v>0</v>
      </c>
      <c r="T120" s="77" t="str">
        <f t="shared" si="88"/>
        <v>NA</v>
      </c>
      <c r="V120" t="s">
        <v>64</v>
      </c>
      <c r="W120" s="78"/>
      <c r="X120" s="50" t="str">
        <f>'Quality of Care'!P10</f>
        <v/>
      </c>
      <c r="Y120" s="76">
        <f t="shared" ref="Y120:Y122" si="93">COUNTIF(X120,"Pass")</f>
        <v>0</v>
      </c>
      <c r="Z120" s="76">
        <f t="shared" ref="Z120:Z122" si="94">COUNTIF(X120,"fail")</f>
        <v>0</v>
      </c>
      <c r="AA120" s="76">
        <f t="shared" ref="AA120:AA122" si="95">COUNTIF(X120,"NA")</f>
        <v>0</v>
      </c>
      <c r="AB120" s="76">
        <f t="shared" ref="AB120:AB122" si="96">SUM(Y120:Z120)</f>
        <v>0</v>
      </c>
      <c r="AC120" s="77" t="str">
        <f t="shared" ref="AC120:AC122" si="97">IF(OR(Y120&gt;0,Z120&gt;0),Y120/AB120,"NA")</f>
        <v>NA</v>
      </c>
    </row>
    <row r="121" spans="4:38" x14ac:dyDescent="0.25">
      <c r="D121" s="81" t="s">
        <v>80</v>
      </c>
      <c r="E121" s="78"/>
      <c r="F121" s="50" t="str">
        <f>Assessments!P11</f>
        <v/>
      </c>
      <c r="G121" s="50" t="str">
        <f>Assessments!R11</f>
        <v/>
      </c>
      <c r="H121" s="50" t="str">
        <f>Assessments!T11</f>
        <v/>
      </c>
      <c r="I121" s="50" t="str">
        <f>Assessments!V11</f>
        <v/>
      </c>
      <c r="J121" s="50" t="str">
        <f>Assessments!X11</f>
        <v/>
      </c>
      <c r="K121" s="50" t="str">
        <f>Assessments!Z11</f>
        <v/>
      </c>
      <c r="L121" s="50" t="str">
        <f>Assessments!AB11</f>
        <v/>
      </c>
      <c r="M121" s="50" t="str">
        <f>Assessments!AD11</f>
        <v/>
      </c>
      <c r="N121" s="50" t="str">
        <f>Assessments!AF11</f>
        <v/>
      </c>
      <c r="O121" s="50" t="str">
        <f>Assessments!AH11</f>
        <v/>
      </c>
      <c r="P121" s="76">
        <f t="shared" si="89"/>
        <v>0</v>
      </c>
      <c r="Q121" s="76">
        <f t="shared" si="90"/>
        <v>0</v>
      </c>
      <c r="R121" s="76">
        <f t="shared" si="91"/>
        <v>0</v>
      </c>
      <c r="S121" s="76">
        <f t="shared" si="92"/>
        <v>0</v>
      </c>
      <c r="T121" s="77" t="str">
        <f t="shared" si="88"/>
        <v>NA</v>
      </c>
      <c r="V121" t="s">
        <v>65</v>
      </c>
      <c r="W121" s="78"/>
      <c r="X121" s="50" t="str">
        <f>'Quality of Care'!P11</f>
        <v/>
      </c>
      <c r="Y121" s="76">
        <f t="shared" si="93"/>
        <v>0</v>
      </c>
      <c r="Z121" s="76">
        <f t="shared" si="94"/>
        <v>0</v>
      </c>
      <c r="AA121" s="76">
        <f t="shared" si="95"/>
        <v>0</v>
      </c>
      <c r="AB121" s="76">
        <f t="shared" si="96"/>
        <v>0</v>
      </c>
      <c r="AC121" s="77" t="str">
        <f t="shared" si="97"/>
        <v>NA</v>
      </c>
    </row>
    <row r="122" spans="4:38" x14ac:dyDescent="0.25">
      <c r="D122" s="81" t="s">
        <v>81</v>
      </c>
      <c r="E122" s="78"/>
      <c r="F122" s="50" t="str">
        <f>Assessments!P12</f>
        <v/>
      </c>
      <c r="G122" s="50" t="str">
        <f>Assessments!R12</f>
        <v/>
      </c>
      <c r="H122" s="50" t="str">
        <f>Assessments!T12</f>
        <v/>
      </c>
      <c r="I122" s="50" t="str">
        <f>Assessments!V12</f>
        <v/>
      </c>
      <c r="J122" s="50" t="str">
        <f>Assessments!X12</f>
        <v/>
      </c>
      <c r="K122" s="50" t="str">
        <f>Assessments!Z12</f>
        <v/>
      </c>
      <c r="L122" s="50" t="str">
        <f>Assessments!AB12</f>
        <v/>
      </c>
      <c r="M122" s="50" t="str">
        <f>Assessments!AD12</f>
        <v/>
      </c>
      <c r="N122" s="50" t="str">
        <f>Assessments!AF12</f>
        <v/>
      </c>
      <c r="O122" s="50" t="str">
        <f>Assessments!AH12</f>
        <v/>
      </c>
      <c r="P122" s="76">
        <f t="shared" si="89"/>
        <v>0</v>
      </c>
      <c r="Q122" s="76">
        <f t="shared" si="90"/>
        <v>0</v>
      </c>
      <c r="R122" s="76">
        <f t="shared" si="91"/>
        <v>0</v>
      </c>
      <c r="S122" s="76">
        <f t="shared" si="92"/>
        <v>0</v>
      </c>
      <c r="T122" s="77" t="str">
        <f t="shared" si="88"/>
        <v>NA</v>
      </c>
      <c r="V122" t="s">
        <v>67</v>
      </c>
      <c r="W122" s="78"/>
      <c r="X122" s="50" t="str">
        <f>'Quality of Care'!P12</f>
        <v/>
      </c>
      <c r="Y122" s="76">
        <f t="shared" si="93"/>
        <v>0</v>
      </c>
      <c r="Z122" s="76">
        <f t="shared" si="94"/>
        <v>0</v>
      </c>
      <c r="AA122" s="76">
        <f t="shared" si="95"/>
        <v>0</v>
      </c>
      <c r="AB122" s="76">
        <f t="shared" si="96"/>
        <v>0</v>
      </c>
      <c r="AC122" s="77" t="str">
        <f t="shared" si="97"/>
        <v>NA</v>
      </c>
    </row>
    <row r="123" spans="4:38" x14ac:dyDescent="0.25">
      <c r="D123" s="81" t="s">
        <v>401</v>
      </c>
      <c r="E123" s="78"/>
      <c r="F123" s="50" t="str">
        <f>Assessments!P13</f>
        <v/>
      </c>
      <c r="G123" s="50" t="str">
        <f>Assessments!R13</f>
        <v/>
      </c>
      <c r="H123" s="50" t="str">
        <f>Assessments!T13</f>
        <v/>
      </c>
      <c r="I123" s="50" t="str">
        <f>Assessments!V13</f>
        <v/>
      </c>
      <c r="J123" s="50" t="str">
        <f>Assessments!X13</f>
        <v/>
      </c>
      <c r="K123" s="50" t="str">
        <f>Assessments!Z13</f>
        <v/>
      </c>
      <c r="L123" s="50" t="str">
        <f>Assessments!AB13</f>
        <v/>
      </c>
      <c r="M123" s="50" t="str">
        <f>Assessments!AD13</f>
        <v/>
      </c>
      <c r="N123" s="50" t="str">
        <f>Assessments!AF13</f>
        <v/>
      </c>
      <c r="O123" s="50">
        <f>Assessments!AH13</f>
        <v>0</v>
      </c>
      <c r="P123" s="76">
        <f t="shared" ref="P123" si="98">COUNTIF(E123:O123,"Pass")</f>
        <v>0</v>
      </c>
      <c r="Q123" s="76">
        <f t="shared" ref="Q123" si="99">COUNTIF(E123:O123,"fail")</f>
        <v>0</v>
      </c>
      <c r="R123" s="76">
        <f t="shared" ref="R123" si="100">COUNTIF(E123:O123,"NA")</f>
        <v>0</v>
      </c>
      <c r="S123" s="76">
        <f t="shared" ref="S123" si="101">P123+Q123</f>
        <v>0</v>
      </c>
      <c r="T123" s="77" t="str">
        <f t="shared" ref="T123" si="102">IF(OR(P123&gt;0,Q123&gt;0),P123/S123,"NA")</f>
        <v>NA</v>
      </c>
      <c r="V123" t="s">
        <v>313</v>
      </c>
      <c r="W123" s="78"/>
      <c r="X123" s="50" t="str">
        <f>'Quality of Care'!P13</f>
        <v/>
      </c>
      <c r="Y123" s="76">
        <f t="shared" ref="Y123" si="103">COUNTIF(X123,"Pass")</f>
        <v>0</v>
      </c>
      <c r="Z123" s="76">
        <f t="shared" ref="Z123" si="104">COUNTIF(X123,"fail")</f>
        <v>0</v>
      </c>
      <c r="AA123" s="76">
        <f t="shared" ref="AA123" si="105">COUNTIF(X123,"NA")</f>
        <v>0</v>
      </c>
      <c r="AB123" s="76">
        <f t="shared" ref="AB123" si="106">SUM(Y123:Z123)</f>
        <v>0</v>
      </c>
      <c r="AC123" s="77" t="str">
        <f t="shared" ref="AC123" si="107">IF(OR(Y123&gt;0,Z123&gt;0),Y123/AB123,"NA")</f>
        <v>NA</v>
      </c>
    </row>
    <row r="124" spans="4:38" x14ac:dyDescent="0.25">
      <c r="D124" s="32" t="s">
        <v>110</v>
      </c>
      <c r="E124" s="75">
        <f>COUNTIF(F119:O123,"Pass")</f>
        <v>0</v>
      </c>
      <c r="F124">
        <f t="shared" ref="F124:O124" si="108">COUNTIF(F118:F123,"Pass")</f>
        <v>0</v>
      </c>
      <c r="G124">
        <f t="shared" si="108"/>
        <v>0</v>
      </c>
      <c r="H124">
        <f t="shared" si="108"/>
        <v>0</v>
      </c>
      <c r="I124">
        <f t="shared" si="108"/>
        <v>0</v>
      </c>
      <c r="J124">
        <f t="shared" si="108"/>
        <v>0</v>
      </c>
      <c r="K124">
        <f t="shared" si="108"/>
        <v>0</v>
      </c>
      <c r="L124">
        <f t="shared" si="108"/>
        <v>0</v>
      </c>
      <c r="M124">
        <f t="shared" si="108"/>
        <v>0</v>
      </c>
      <c r="N124">
        <f t="shared" si="108"/>
        <v>0</v>
      </c>
      <c r="O124">
        <f t="shared" si="108"/>
        <v>0</v>
      </c>
      <c r="V124" s="32" t="s">
        <v>110</v>
      </c>
      <c r="W124" s="75">
        <f>COUNTIF(X118:X123,"Pass")</f>
        <v>0</v>
      </c>
    </row>
    <row r="125" spans="4:38" x14ac:dyDescent="0.25">
      <c r="D125" s="32" t="s">
        <v>111</v>
      </c>
      <c r="E125" s="75">
        <f>COUNTIF(F119:O123,"Fail")</f>
        <v>0</v>
      </c>
      <c r="F125">
        <f t="shared" ref="F125:O125" si="109">COUNTIF(F118:F123,"Fail")</f>
        <v>0</v>
      </c>
      <c r="G125">
        <f t="shared" si="109"/>
        <v>0</v>
      </c>
      <c r="H125">
        <f t="shared" si="109"/>
        <v>0</v>
      </c>
      <c r="I125">
        <f t="shared" si="109"/>
        <v>0</v>
      </c>
      <c r="J125">
        <f t="shared" si="109"/>
        <v>0</v>
      </c>
      <c r="K125">
        <f t="shared" si="109"/>
        <v>0</v>
      </c>
      <c r="L125">
        <f t="shared" si="109"/>
        <v>0</v>
      </c>
      <c r="M125">
        <f t="shared" si="109"/>
        <v>0</v>
      </c>
      <c r="N125">
        <f t="shared" si="109"/>
        <v>0</v>
      </c>
      <c r="O125">
        <f t="shared" si="109"/>
        <v>0</v>
      </c>
      <c r="V125" s="32" t="s">
        <v>111</v>
      </c>
      <c r="W125" s="75">
        <f>COUNTIF(X118:X123,"Fail")</f>
        <v>0</v>
      </c>
    </row>
    <row r="126" spans="4:38" x14ac:dyDescent="0.25">
      <c r="D126" s="32" t="s">
        <v>11</v>
      </c>
      <c r="E126" s="75">
        <f>COUNTIF(F119:O123,"NA")</f>
        <v>0</v>
      </c>
      <c r="F126">
        <f t="shared" ref="F126:O126" si="110">COUNTIF(F118:F123,"N/A")</f>
        <v>0</v>
      </c>
      <c r="G126">
        <f t="shared" si="110"/>
        <v>0</v>
      </c>
      <c r="H126">
        <f t="shared" si="110"/>
        <v>0</v>
      </c>
      <c r="I126">
        <f t="shared" si="110"/>
        <v>0</v>
      </c>
      <c r="J126">
        <f t="shared" si="110"/>
        <v>0</v>
      </c>
      <c r="K126">
        <f t="shared" si="110"/>
        <v>0</v>
      </c>
      <c r="L126">
        <f t="shared" si="110"/>
        <v>0</v>
      </c>
      <c r="M126">
        <f t="shared" si="110"/>
        <v>0</v>
      </c>
      <c r="N126">
        <f t="shared" si="110"/>
        <v>0</v>
      </c>
      <c r="O126">
        <f t="shared" si="110"/>
        <v>0</v>
      </c>
      <c r="V126" s="32" t="s">
        <v>11</v>
      </c>
      <c r="W126" s="75">
        <f>COUNTIF(X118:X123,"NA")</f>
        <v>0</v>
      </c>
    </row>
    <row r="127" spans="4:38" x14ac:dyDescent="0.25">
      <c r="D127" s="32" t="s">
        <v>112</v>
      </c>
      <c r="E127" s="75">
        <f>SUM(E124:E125)</f>
        <v>0</v>
      </c>
      <c r="F127">
        <f t="shared" ref="F127:O127" si="111">SUM(F124:F125)</f>
        <v>0</v>
      </c>
      <c r="G127">
        <f t="shared" si="111"/>
        <v>0</v>
      </c>
      <c r="H127">
        <f t="shared" si="111"/>
        <v>0</v>
      </c>
      <c r="I127">
        <f t="shared" si="111"/>
        <v>0</v>
      </c>
      <c r="J127">
        <f t="shared" si="111"/>
        <v>0</v>
      </c>
      <c r="K127">
        <f t="shared" si="111"/>
        <v>0</v>
      </c>
      <c r="L127">
        <f t="shared" si="111"/>
        <v>0</v>
      </c>
      <c r="M127">
        <f t="shared" si="111"/>
        <v>0</v>
      </c>
      <c r="N127">
        <f t="shared" si="111"/>
        <v>0</v>
      </c>
      <c r="O127">
        <f t="shared" si="111"/>
        <v>0</v>
      </c>
      <c r="V127" s="32" t="s">
        <v>112</v>
      </c>
      <c r="W127" s="75">
        <f>SUM(W124:W125)</f>
        <v>0</v>
      </c>
    </row>
    <row r="128" spans="4:38" x14ac:dyDescent="0.25">
      <c r="D128" s="32" t="s">
        <v>113</v>
      </c>
      <c r="E128" s="82" t="e">
        <f>E124/E127</f>
        <v>#DIV/0!</v>
      </c>
      <c r="V128" s="32" t="s">
        <v>113</v>
      </c>
      <c r="W128" s="82" t="e">
        <f>W124/W127</f>
        <v>#DIV/0!</v>
      </c>
    </row>
    <row r="131" spans="4:20" ht="45" x14ac:dyDescent="0.25">
      <c r="D131" s="73" t="s">
        <v>103</v>
      </c>
      <c r="E131" s="72" t="s">
        <v>138</v>
      </c>
      <c r="F131" s="72">
        <v>1</v>
      </c>
      <c r="G131" s="72">
        <v>2</v>
      </c>
      <c r="H131" s="72">
        <v>3</v>
      </c>
      <c r="I131" s="72">
        <v>4</v>
      </c>
      <c r="J131" s="72">
        <v>5</v>
      </c>
      <c r="K131" s="72">
        <v>6</v>
      </c>
      <c r="L131" s="72">
        <v>7</v>
      </c>
      <c r="M131" s="72">
        <v>8</v>
      </c>
      <c r="N131" s="72">
        <v>9</v>
      </c>
      <c r="O131" s="72">
        <v>10</v>
      </c>
      <c r="P131" s="74" t="s">
        <v>104</v>
      </c>
      <c r="Q131" s="74" t="s">
        <v>125</v>
      </c>
      <c r="R131" s="74" t="s">
        <v>105</v>
      </c>
      <c r="S131" s="74" t="s">
        <v>106</v>
      </c>
      <c r="T131" s="74" t="s">
        <v>107</v>
      </c>
    </row>
    <row r="132" spans="4:20" x14ac:dyDescent="0.25">
      <c r="D132">
        <v>1</v>
      </c>
      <c r="E132" s="78"/>
      <c r="F132" s="50" t="str">
        <f>TFC!O9</f>
        <v/>
      </c>
      <c r="G132" s="50" t="str">
        <f>TFC!Q9</f>
        <v/>
      </c>
      <c r="H132" s="50" t="str">
        <f>TFC!S9</f>
        <v/>
      </c>
      <c r="I132" s="50" t="str">
        <f>TFC!U9</f>
        <v/>
      </c>
      <c r="J132" s="50" t="str">
        <f>TFC!W9</f>
        <v/>
      </c>
      <c r="K132" s="50" t="str">
        <f>TFC!Y9</f>
        <v/>
      </c>
      <c r="L132" s="50" t="str">
        <f>TFC!AA9</f>
        <v/>
      </c>
      <c r="M132" s="50" t="str">
        <f>TFC!AC9</f>
        <v/>
      </c>
      <c r="N132" s="50" t="str">
        <f>TFC!AE9</f>
        <v/>
      </c>
      <c r="O132" s="50">
        <f>TFC!AG9</f>
        <v>0</v>
      </c>
      <c r="P132" s="76">
        <f>COUNTIF(F132:O132,"Pass")</f>
        <v>0</v>
      </c>
      <c r="Q132" s="76">
        <f>COUNTIF(F132:O132,"fail")</f>
        <v>0</v>
      </c>
      <c r="R132" s="76">
        <f>COUNTIF(F132:O132,"NA")</f>
        <v>0</v>
      </c>
      <c r="S132" s="76">
        <f>SUM(P132:Q132)</f>
        <v>0</v>
      </c>
      <c r="T132" s="77" t="str">
        <f t="shared" ref="T132:T135" si="112">IF(OR(P132&gt;0,Q132&gt;0),P132/S132,"NA")</f>
        <v>NA</v>
      </c>
    </row>
    <row r="133" spans="4:20" x14ac:dyDescent="0.25">
      <c r="D133">
        <v>2</v>
      </c>
      <c r="E133" s="78"/>
      <c r="F133" s="50" t="str">
        <f>TFC!O10</f>
        <v/>
      </c>
      <c r="G133" s="50" t="str">
        <f>TFC!Q10</f>
        <v/>
      </c>
      <c r="H133" s="50" t="str">
        <f>TFC!S10</f>
        <v/>
      </c>
      <c r="I133" s="50" t="str">
        <f>TFC!U10</f>
        <v/>
      </c>
      <c r="J133" s="50" t="str">
        <f>TFC!W10</f>
        <v/>
      </c>
      <c r="K133" s="50" t="str">
        <f>TFC!Y10</f>
        <v/>
      </c>
      <c r="L133" s="50" t="str">
        <f>TFC!AA10</f>
        <v/>
      </c>
      <c r="M133" s="50" t="str">
        <f>TFC!AC10</f>
        <v/>
      </c>
      <c r="N133" s="50" t="str">
        <f>TFC!AE10</f>
        <v/>
      </c>
      <c r="O133" s="50">
        <f>TFC!AG10</f>
        <v>0</v>
      </c>
      <c r="P133" s="76">
        <f t="shared" ref="P133:P135" si="113">COUNTIF(F133:O133,"Pass")</f>
        <v>0</v>
      </c>
      <c r="Q133" s="76">
        <f t="shared" ref="Q133:Q135" si="114">COUNTIF(F133:O133,"fail")</f>
        <v>0</v>
      </c>
      <c r="R133" s="76">
        <f t="shared" ref="R133:R135" si="115">COUNTIF(F133:O133,"NA")</f>
        <v>0</v>
      </c>
      <c r="S133" s="76">
        <f t="shared" ref="S133:S135" si="116">SUM(P133:Q133)</f>
        <v>0</v>
      </c>
      <c r="T133" s="77" t="str">
        <f t="shared" si="112"/>
        <v>NA</v>
      </c>
    </row>
    <row r="134" spans="4:20" x14ac:dyDescent="0.25">
      <c r="D134">
        <v>3</v>
      </c>
      <c r="E134" s="78"/>
      <c r="F134" s="50" t="str">
        <f>TFC!O11</f>
        <v/>
      </c>
      <c r="G134" s="50" t="str">
        <f>TFC!Q11</f>
        <v/>
      </c>
      <c r="H134" s="50" t="str">
        <f>TFC!S11</f>
        <v/>
      </c>
      <c r="I134" s="50" t="str">
        <f>TFC!U11</f>
        <v/>
      </c>
      <c r="J134" s="50" t="str">
        <f>TFC!W11</f>
        <v/>
      </c>
      <c r="K134" s="50" t="str">
        <f>TFC!Y11</f>
        <v/>
      </c>
      <c r="L134" s="50" t="str">
        <f>TFC!AA11</f>
        <v/>
      </c>
      <c r="M134" s="50" t="str">
        <f>TFC!AC11</f>
        <v/>
      </c>
      <c r="N134" s="50" t="str">
        <f>TFC!AE11</f>
        <v/>
      </c>
      <c r="O134" s="50">
        <f>TFC!AG11</f>
        <v>0</v>
      </c>
      <c r="P134" s="76">
        <f t="shared" si="113"/>
        <v>0</v>
      </c>
      <c r="Q134" s="76">
        <f t="shared" si="114"/>
        <v>0</v>
      </c>
      <c r="R134" s="76">
        <f t="shared" si="115"/>
        <v>0</v>
      </c>
      <c r="S134" s="76">
        <f t="shared" si="116"/>
        <v>0</v>
      </c>
      <c r="T134" s="77" t="str">
        <f t="shared" si="112"/>
        <v>NA</v>
      </c>
    </row>
    <row r="135" spans="4:20" x14ac:dyDescent="0.25">
      <c r="D135">
        <v>4</v>
      </c>
      <c r="E135" s="78"/>
      <c r="F135" s="50" t="str">
        <f>TFC!O12</f>
        <v/>
      </c>
      <c r="G135" s="50" t="str">
        <f>TFC!Q12</f>
        <v/>
      </c>
      <c r="H135" s="50" t="str">
        <f>TFC!S12</f>
        <v/>
      </c>
      <c r="I135" s="50" t="str">
        <f>TFC!U12</f>
        <v/>
      </c>
      <c r="J135" s="50" t="str">
        <f>TFC!W12</f>
        <v/>
      </c>
      <c r="K135" s="50" t="str">
        <f>TFC!Y12</f>
        <v/>
      </c>
      <c r="L135" s="50" t="str">
        <f>TFC!AA12</f>
        <v/>
      </c>
      <c r="M135" s="50" t="str">
        <f>TFC!AC12</f>
        <v/>
      </c>
      <c r="N135" s="50" t="str">
        <f>TFC!AE12</f>
        <v/>
      </c>
      <c r="O135" s="50">
        <f>TFC!AG12</f>
        <v>0</v>
      </c>
      <c r="P135" s="76">
        <f t="shared" si="113"/>
        <v>0</v>
      </c>
      <c r="Q135" s="76">
        <f t="shared" si="114"/>
        <v>0</v>
      </c>
      <c r="R135" s="76">
        <f t="shared" si="115"/>
        <v>0</v>
      </c>
      <c r="S135" s="76">
        <f t="shared" si="116"/>
        <v>0</v>
      </c>
      <c r="T135" s="77" t="str">
        <f t="shared" si="112"/>
        <v>NA</v>
      </c>
    </row>
    <row r="136" spans="4:20" x14ac:dyDescent="0.25">
      <c r="D136" s="32" t="s">
        <v>110</v>
      </c>
      <c r="E136" s="75">
        <f>COUNTIF(F131:O135,"Pass")</f>
        <v>0</v>
      </c>
    </row>
    <row r="137" spans="4:20" x14ac:dyDescent="0.25">
      <c r="D137" s="32" t="s">
        <v>111</v>
      </c>
      <c r="E137" s="75">
        <f>COUNTIF(F131:O135,"Fail")</f>
        <v>0</v>
      </c>
    </row>
    <row r="138" spans="4:20" x14ac:dyDescent="0.25">
      <c r="D138" s="32" t="s">
        <v>11</v>
      </c>
      <c r="E138" s="75">
        <f>COUNTIF(F131:O135,"NA")</f>
        <v>0</v>
      </c>
    </row>
    <row r="139" spans="4:20" x14ac:dyDescent="0.25">
      <c r="D139" s="32" t="s">
        <v>112</v>
      </c>
      <c r="E139" s="75">
        <f>SUM(E136:E137)</f>
        <v>0</v>
      </c>
    </row>
    <row r="140" spans="4:20" x14ac:dyDescent="0.25">
      <c r="D140" s="32" t="s">
        <v>113</v>
      </c>
      <c r="E140" s="82" t="e">
        <f>E136/E139</f>
        <v>#DIV/0!</v>
      </c>
    </row>
    <row r="143" spans="4:20" ht="45" x14ac:dyDescent="0.25">
      <c r="D143" s="73" t="s">
        <v>103</v>
      </c>
      <c r="E143" s="72" t="s">
        <v>139</v>
      </c>
      <c r="F143" s="72">
        <v>1</v>
      </c>
      <c r="G143" s="72">
        <v>2</v>
      </c>
      <c r="H143" s="72">
        <v>3</v>
      </c>
      <c r="I143" s="72">
        <v>4</v>
      </c>
      <c r="J143" s="72">
        <v>5</v>
      </c>
      <c r="K143" s="72">
        <v>6</v>
      </c>
      <c r="L143" s="72">
        <v>7</v>
      </c>
      <c r="M143" s="72">
        <v>8</v>
      </c>
      <c r="N143" s="72">
        <v>9</v>
      </c>
      <c r="O143" s="72">
        <v>10</v>
      </c>
      <c r="P143" s="74" t="s">
        <v>104</v>
      </c>
      <c r="Q143" s="74" t="s">
        <v>125</v>
      </c>
      <c r="R143" s="74" t="s">
        <v>105</v>
      </c>
      <c r="S143" s="74" t="s">
        <v>106</v>
      </c>
      <c r="T143" s="74" t="s">
        <v>107</v>
      </c>
    </row>
    <row r="144" spans="4:20" x14ac:dyDescent="0.25">
      <c r="D144">
        <v>1</v>
      </c>
      <c r="E144" s="78"/>
      <c r="F144" s="50" t="str">
        <f>'IOP - PHP (DIH - DIF)'!O9</f>
        <v/>
      </c>
      <c r="G144" s="50" t="str">
        <f>'IOP - PHP (DIH - DIF)'!Q9</f>
        <v/>
      </c>
      <c r="H144" s="50" t="str">
        <f>'IOP - PHP (DIH - DIF)'!S9</f>
        <v/>
      </c>
      <c r="I144" s="50" t="str">
        <f>'IOP - PHP (DIH - DIF)'!U9</f>
        <v/>
      </c>
      <c r="J144" s="50" t="str">
        <f>'IOP - PHP (DIH - DIF)'!W9</f>
        <v/>
      </c>
      <c r="K144" s="50" t="str">
        <f>'IOP - PHP (DIH - DIF)'!Y9</f>
        <v/>
      </c>
      <c r="L144" s="50" t="str">
        <f>'IOP - PHP (DIH - DIF)'!AA9</f>
        <v/>
      </c>
      <c r="M144" s="50" t="str">
        <f>'IOP - PHP (DIH - DIF)'!AC9</f>
        <v/>
      </c>
      <c r="N144" s="50" t="str">
        <f>'IOP - PHP (DIH - DIF)'!AE9</f>
        <v/>
      </c>
      <c r="O144" s="50" t="str">
        <f>'IOP - PHP (DIH - DIF)'!AG9</f>
        <v/>
      </c>
      <c r="P144" s="76">
        <f t="shared" ref="P144:P150" si="117">COUNTIF(F144,"Pass")</f>
        <v>0</v>
      </c>
      <c r="Q144" s="76">
        <f t="shared" ref="Q144:Q150" si="118">COUNTIF(F144,"fail")</f>
        <v>0</v>
      </c>
      <c r="R144" s="76">
        <f t="shared" ref="R144:R150" si="119">COUNTIF(F144,"NA")</f>
        <v>0</v>
      </c>
      <c r="S144" s="76">
        <f>SUM(P144:Q144)</f>
        <v>0</v>
      </c>
      <c r="T144" s="77" t="str">
        <f t="shared" ref="T144:T150" si="120">IF(OR(P144&gt;0,Q144&gt;0),P144/S144,"NA")</f>
        <v>NA</v>
      </c>
    </row>
    <row r="145" spans="4:33" x14ac:dyDescent="0.25">
      <c r="D145">
        <v>2</v>
      </c>
      <c r="E145" s="78"/>
      <c r="F145" s="50" t="str">
        <f>'IOP - PHP (DIH - DIF)'!O10</f>
        <v/>
      </c>
      <c r="G145" s="50" t="str">
        <f>'IOP - PHP (DIH - DIF)'!Q10</f>
        <v/>
      </c>
      <c r="H145" s="50" t="str">
        <f>'IOP - PHP (DIH - DIF)'!S10</f>
        <v/>
      </c>
      <c r="I145" s="50" t="str">
        <f>'IOP - PHP (DIH - DIF)'!U10</f>
        <v/>
      </c>
      <c r="J145" s="50" t="str">
        <f>'IOP - PHP (DIH - DIF)'!W10</f>
        <v/>
      </c>
      <c r="K145" s="50" t="str">
        <f>'IOP - PHP (DIH - DIF)'!Y10</f>
        <v/>
      </c>
      <c r="L145" s="50" t="str">
        <f>'IOP - PHP (DIH - DIF)'!AA10</f>
        <v/>
      </c>
      <c r="M145" s="50" t="str">
        <f>'IOP - PHP (DIH - DIF)'!AC10</f>
        <v/>
      </c>
      <c r="N145" s="50" t="str">
        <f>'IOP - PHP (DIH - DIF)'!AE10</f>
        <v/>
      </c>
      <c r="O145" s="50" t="str">
        <f>'IOP - PHP (DIH - DIF)'!AG10</f>
        <v/>
      </c>
      <c r="P145" s="76">
        <f t="shared" si="117"/>
        <v>0</v>
      </c>
      <c r="Q145" s="76">
        <f t="shared" si="118"/>
        <v>0</v>
      </c>
      <c r="R145" s="76">
        <f t="shared" si="119"/>
        <v>0</v>
      </c>
      <c r="S145" s="76">
        <f t="shared" ref="S145:S150" si="121">SUM(P145:Q145)</f>
        <v>0</v>
      </c>
      <c r="T145" s="77" t="str">
        <f t="shared" si="120"/>
        <v>NA</v>
      </c>
    </row>
    <row r="146" spans="4:33" x14ac:dyDescent="0.25">
      <c r="D146">
        <v>3</v>
      </c>
      <c r="E146" s="78"/>
      <c r="F146" s="50" t="str">
        <f>'IOP - PHP (DIH - DIF)'!O11</f>
        <v/>
      </c>
      <c r="G146" s="50" t="str">
        <f>'IOP - PHP (DIH - DIF)'!Q11</f>
        <v/>
      </c>
      <c r="H146" s="50" t="str">
        <f>'IOP - PHP (DIH - DIF)'!S11</f>
        <v/>
      </c>
      <c r="I146" s="50" t="str">
        <f>'IOP - PHP (DIH - DIF)'!U11</f>
        <v/>
      </c>
      <c r="J146" s="50" t="str">
        <f>'IOP - PHP (DIH - DIF)'!W11</f>
        <v/>
      </c>
      <c r="K146" s="50" t="str">
        <f>'IOP - PHP (DIH - DIF)'!Y11</f>
        <v/>
      </c>
      <c r="L146" s="50" t="str">
        <f>'IOP - PHP (DIH - DIF)'!AA11</f>
        <v/>
      </c>
      <c r="M146" s="50" t="str">
        <f>'IOP - PHP (DIH - DIF)'!AC11</f>
        <v/>
      </c>
      <c r="N146" s="50" t="str">
        <f>'IOP - PHP (DIH - DIF)'!AE11</f>
        <v/>
      </c>
      <c r="O146" s="50" t="str">
        <f>'IOP - PHP (DIH - DIF)'!AG11</f>
        <v/>
      </c>
      <c r="P146" s="76">
        <f t="shared" si="117"/>
        <v>0</v>
      </c>
      <c r="Q146" s="76">
        <f t="shared" si="118"/>
        <v>0</v>
      </c>
      <c r="R146" s="76">
        <f t="shared" si="119"/>
        <v>0</v>
      </c>
      <c r="S146" s="76">
        <f t="shared" si="121"/>
        <v>0</v>
      </c>
      <c r="T146" s="77" t="str">
        <f t="shared" si="120"/>
        <v>NA</v>
      </c>
    </row>
    <row r="147" spans="4:33" x14ac:dyDescent="0.25">
      <c r="D147">
        <v>4</v>
      </c>
      <c r="E147" s="78"/>
      <c r="F147" s="50" t="str">
        <f>'IOP - PHP (DIH - DIF)'!O12</f>
        <v/>
      </c>
      <c r="G147" s="50" t="str">
        <f>'IOP - PHP (DIH - DIF)'!Q12</f>
        <v/>
      </c>
      <c r="H147" s="50" t="str">
        <f>'IOP - PHP (DIH - DIF)'!S12</f>
        <v/>
      </c>
      <c r="I147" s="50" t="str">
        <f>'IOP - PHP (DIH - DIF)'!U12</f>
        <v/>
      </c>
      <c r="J147" s="50" t="str">
        <f>'IOP - PHP (DIH - DIF)'!W12</f>
        <v/>
      </c>
      <c r="K147" s="50" t="str">
        <f>'IOP - PHP (DIH - DIF)'!Y12</f>
        <v/>
      </c>
      <c r="L147" s="50" t="str">
        <f>'IOP - PHP (DIH - DIF)'!AA12</f>
        <v/>
      </c>
      <c r="M147" s="50" t="str">
        <f>'IOP - PHP (DIH - DIF)'!AC12</f>
        <v/>
      </c>
      <c r="N147" s="50" t="str">
        <f>'IOP - PHP (DIH - DIF)'!AE12</f>
        <v/>
      </c>
      <c r="O147" s="50" t="str">
        <f>'IOP - PHP (DIH - DIF)'!AG12</f>
        <v/>
      </c>
      <c r="P147" s="76">
        <f t="shared" si="117"/>
        <v>0</v>
      </c>
      <c r="Q147" s="76">
        <f t="shared" si="118"/>
        <v>0</v>
      </c>
      <c r="R147" s="76">
        <f t="shared" si="119"/>
        <v>0</v>
      </c>
      <c r="S147" s="76">
        <f t="shared" si="121"/>
        <v>0</v>
      </c>
      <c r="T147" s="77" t="str">
        <f t="shared" si="120"/>
        <v>NA</v>
      </c>
    </row>
    <row r="148" spans="4:33" x14ac:dyDescent="0.25">
      <c r="D148">
        <v>5</v>
      </c>
      <c r="E148" s="78"/>
      <c r="F148" s="50" t="str">
        <f>'IOP - PHP (DIH - DIF)'!O13</f>
        <v/>
      </c>
      <c r="G148" s="50" t="str">
        <f>'IOP - PHP (DIH - DIF)'!Q13</f>
        <v/>
      </c>
      <c r="H148" s="50" t="str">
        <f>'IOP - PHP (DIH - DIF)'!S13</f>
        <v/>
      </c>
      <c r="I148" s="50" t="str">
        <f>'IOP - PHP (DIH - DIF)'!U13</f>
        <v/>
      </c>
      <c r="J148" s="50" t="str">
        <f>'IOP - PHP (DIH - DIF)'!W13</f>
        <v/>
      </c>
      <c r="K148" s="50" t="str">
        <f>'IOP - PHP (DIH - DIF)'!Y13</f>
        <v/>
      </c>
      <c r="L148" s="50" t="str">
        <f>'IOP - PHP (DIH - DIF)'!AA13</f>
        <v/>
      </c>
      <c r="M148" s="50" t="str">
        <f>'IOP - PHP (DIH - DIF)'!AC13</f>
        <v/>
      </c>
      <c r="N148" s="50" t="str">
        <f>'IOP - PHP (DIH - DIF)'!AE13</f>
        <v/>
      </c>
      <c r="O148" s="50" t="str">
        <f>'IOP - PHP (DIH - DIF)'!AG13</f>
        <v/>
      </c>
      <c r="P148" s="76">
        <f t="shared" si="117"/>
        <v>0</v>
      </c>
      <c r="Q148" s="76">
        <f t="shared" si="118"/>
        <v>0</v>
      </c>
      <c r="R148" s="76">
        <f t="shared" si="119"/>
        <v>0</v>
      </c>
      <c r="S148" s="76">
        <f t="shared" si="121"/>
        <v>0</v>
      </c>
      <c r="T148" s="77" t="str">
        <f t="shared" si="120"/>
        <v>NA</v>
      </c>
    </row>
    <row r="149" spans="4:33" x14ac:dyDescent="0.25">
      <c r="D149">
        <v>6</v>
      </c>
      <c r="E149" s="78"/>
      <c r="F149" s="50" t="str">
        <f>'IOP - PHP (DIH - DIF)'!O14</f>
        <v/>
      </c>
      <c r="G149" s="50" t="str">
        <f>'IOP - PHP (DIH - DIF)'!Q14</f>
        <v/>
      </c>
      <c r="H149" s="50" t="str">
        <f>'IOP - PHP (DIH - DIF)'!S14</f>
        <v/>
      </c>
      <c r="I149" s="50" t="str">
        <f>'IOP - PHP (DIH - DIF)'!U14</f>
        <v/>
      </c>
      <c r="J149" s="50" t="str">
        <f>'IOP - PHP (DIH - DIF)'!W14</f>
        <v/>
      </c>
      <c r="K149" s="50" t="str">
        <f>'IOP - PHP (DIH - DIF)'!Y14</f>
        <v/>
      </c>
      <c r="L149" s="50" t="str">
        <f>'IOP - PHP (DIH - DIF)'!AA14</f>
        <v/>
      </c>
      <c r="M149" s="50" t="str">
        <f>'IOP - PHP (DIH - DIF)'!AC14</f>
        <v/>
      </c>
      <c r="N149" s="50" t="str">
        <f>'IOP - PHP (DIH - DIF)'!AE14</f>
        <v/>
      </c>
      <c r="O149" s="50" t="str">
        <f>'IOP - PHP (DIH - DIF)'!AG14</f>
        <v/>
      </c>
      <c r="P149" s="76">
        <f t="shared" si="117"/>
        <v>0</v>
      </c>
      <c r="Q149" s="76">
        <f t="shared" si="118"/>
        <v>0</v>
      </c>
      <c r="R149" s="76">
        <f t="shared" si="119"/>
        <v>0</v>
      </c>
      <c r="S149" s="76">
        <f t="shared" si="121"/>
        <v>0</v>
      </c>
      <c r="T149" s="77" t="str">
        <f t="shared" si="120"/>
        <v>NA</v>
      </c>
    </row>
    <row r="150" spans="4:33" x14ac:dyDescent="0.25">
      <c r="D150">
        <v>7</v>
      </c>
      <c r="E150" s="78"/>
      <c r="F150" s="50" t="str">
        <f>'IOP - PHP (DIH - DIF)'!O15</f>
        <v/>
      </c>
      <c r="G150" s="50" t="str">
        <f>'IOP - PHP (DIH - DIF)'!Q15</f>
        <v/>
      </c>
      <c r="H150" s="50" t="str">
        <f>'IOP - PHP (DIH - DIF)'!S15</f>
        <v/>
      </c>
      <c r="I150" s="50" t="str">
        <f>'IOP - PHP (DIH - DIF)'!U15</f>
        <v/>
      </c>
      <c r="J150" s="50" t="str">
        <f>'IOP - PHP (DIH - DIF)'!W15</f>
        <v/>
      </c>
      <c r="K150" s="50" t="str">
        <f>'IOP - PHP (DIH - DIF)'!Y15</f>
        <v/>
      </c>
      <c r="L150" s="50" t="str">
        <f>'IOP - PHP (DIH - DIF)'!AA15</f>
        <v/>
      </c>
      <c r="M150" s="50" t="str">
        <f>'IOP - PHP (DIH - DIF)'!AC15</f>
        <v/>
      </c>
      <c r="N150" s="50" t="str">
        <f>'IOP - PHP (DIH - DIF)'!AE15</f>
        <v/>
      </c>
      <c r="O150" s="50" t="str">
        <f>'IOP - PHP (DIH - DIF)'!AG15</f>
        <v/>
      </c>
      <c r="P150" s="76">
        <f t="shared" si="117"/>
        <v>0</v>
      </c>
      <c r="Q150" s="76">
        <f t="shared" si="118"/>
        <v>0</v>
      </c>
      <c r="R150" s="76">
        <f t="shared" si="119"/>
        <v>0</v>
      </c>
      <c r="S150" s="76">
        <f t="shared" si="121"/>
        <v>0</v>
      </c>
      <c r="T150" s="77" t="str">
        <f t="shared" si="120"/>
        <v>NA</v>
      </c>
    </row>
    <row r="151" spans="4:33" x14ac:dyDescent="0.25">
      <c r="E151" s="78"/>
      <c r="F151" s="50"/>
      <c r="G151" s="50"/>
      <c r="H151" s="50"/>
      <c r="I151" s="50"/>
      <c r="J151" s="50"/>
      <c r="K151" s="50"/>
      <c r="L151" s="50"/>
      <c r="M151" s="50"/>
      <c r="N151" s="50"/>
      <c r="O151" s="50"/>
      <c r="P151" s="76"/>
      <c r="Q151" s="76"/>
      <c r="R151" s="76"/>
      <c r="S151" s="76"/>
      <c r="T151" s="77"/>
    </row>
    <row r="152" spans="4:33" x14ac:dyDescent="0.25">
      <c r="D152" s="32" t="s">
        <v>110</v>
      </c>
      <c r="E152" s="75">
        <f>COUNTIF(F144:O151,"Pass")</f>
        <v>0</v>
      </c>
    </row>
    <row r="153" spans="4:33" ht="21.75" customHeight="1" x14ac:dyDescent="0.25">
      <c r="D153" s="32" t="s">
        <v>111</v>
      </c>
      <c r="E153" s="75">
        <f>COUNTIF(F144:O151,"Fail")</f>
        <v>0</v>
      </c>
    </row>
    <row r="154" spans="4:33" ht="21.75" customHeight="1" x14ac:dyDescent="0.25">
      <c r="D154" s="32" t="s">
        <v>11</v>
      </c>
      <c r="E154" s="75">
        <f>COUNTIF(F144:O151,"NA")</f>
        <v>0</v>
      </c>
      <c r="AF154" s="32"/>
      <c r="AG154" s="79"/>
    </row>
    <row r="155" spans="4:33" ht="21.75" customHeight="1" x14ac:dyDescent="0.25">
      <c r="D155" s="32" t="s">
        <v>112</v>
      </c>
      <c r="E155" s="75">
        <f>SUM(E152:E153)</f>
        <v>0</v>
      </c>
      <c r="AF155" s="32"/>
      <c r="AG155" s="79"/>
    </row>
    <row r="156" spans="4:33" ht="21.75" customHeight="1" x14ac:dyDescent="0.25">
      <c r="D156" s="32" t="s">
        <v>113</v>
      </c>
      <c r="E156" s="82" t="e">
        <f>E152/E155</f>
        <v>#DIV/0!</v>
      </c>
      <c r="AF156" s="32"/>
      <c r="AG156" s="79"/>
    </row>
    <row r="157" spans="4:33" ht="21.75" customHeight="1" x14ac:dyDescent="0.25"/>
    <row r="158" spans="4:33" ht="21.75" customHeight="1" x14ac:dyDescent="0.25">
      <c r="D158" s="73" t="s">
        <v>103</v>
      </c>
      <c r="E158" s="72" t="s">
        <v>140</v>
      </c>
      <c r="F158" s="72" t="s">
        <v>140</v>
      </c>
      <c r="G158" s="74" t="s">
        <v>104</v>
      </c>
      <c r="H158" s="74" t="s">
        <v>125</v>
      </c>
      <c r="I158" s="74" t="s">
        <v>105</v>
      </c>
      <c r="J158" s="74" t="s">
        <v>106</v>
      </c>
      <c r="K158" s="74" t="s">
        <v>107</v>
      </c>
    </row>
    <row r="159" spans="4:33" ht="21.75" customHeight="1" x14ac:dyDescent="0.25">
      <c r="E159">
        <v>1</v>
      </c>
      <c r="F159" s="78"/>
      <c r="G159" s="50" t="str">
        <f>'Provider Compliance'!O8</f>
        <v/>
      </c>
      <c r="H159" s="76">
        <f>COUNTIF(G159,"Pass")</f>
        <v>0</v>
      </c>
      <c r="I159" s="76">
        <f>COUNTIF(G159,"fail")</f>
        <v>0</v>
      </c>
      <c r="J159" s="76">
        <f>COUNTIF(G159,"NA")</f>
        <v>0</v>
      </c>
      <c r="K159" s="76">
        <f>SUM(H159:I159)</f>
        <v>0</v>
      </c>
      <c r="L159" s="77" t="str">
        <f>IF(OR(H159&gt;0,I159&gt;0),H159/K159,"NA")</f>
        <v>NA</v>
      </c>
      <c r="M159" s="79" t="str">
        <f>IF(OR(H159&gt;0,I159&gt;0),H159/K159,"NA")</f>
        <v>NA</v>
      </c>
    </row>
    <row r="160" spans="4:33" ht="21.75" customHeight="1" x14ac:dyDescent="0.25">
      <c r="E160">
        <v>2</v>
      </c>
      <c r="F160" s="78"/>
      <c r="G160" s="50" t="str">
        <f>'Provider Compliance'!O9</f>
        <v/>
      </c>
      <c r="H160" s="76">
        <f t="shared" ref="H160:H172" si="122">COUNTIF(G160,"Pass")</f>
        <v>0</v>
      </c>
      <c r="I160" s="76">
        <f t="shared" ref="I160:I172" si="123">COUNTIF(G160,"fail")</f>
        <v>0</v>
      </c>
      <c r="J160" s="76">
        <f t="shared" ref="J160:J172" si="124">COUNTIF(G160,"NA")</f>
        <v>0</v>
      </c>
      <c r="K160" s="76">
        <f t="shared" ref="K160:K172" si="125">SUM(H160:I160)</f>
        <v>0</v>
      </c>
      <c r="L160" s="77" t="str">
        <f t="shared" ref="L160:L172" si="126">IF(OR(H160&gt;0,I160&gt;0),H160/K160,"NA")</f>
        <v>NA</v>
      </c>
      <c r="M160" s="79" t="str">
        <f t="shared" ref="M160:M172" si="127">IF(OR(H160&gt;0,I160&gt;0),H160/K160,"NA")</f>
        <v>NA</v>
      </c>
    </row>
    <row r="161" spans="5:24" ht="21.75" customHeight="1" x14ac:dyDescent="0.25">
      <c r="E161">
        <v>3</v>
      </c>
      <c r="F161" s="78"/>
      <c r="G161" s="50" t="str">
        <f>'Provider Compliance'!O10</f>
        <v/>
      </c>
      <c r="H161" s="76">
        <f t="shared" si="122"/>
        <v>0</v>
      </c>
      <c r="I161" s="76">
        <f t="shared" si="123"/>
        <v>0</v>
      </c>
      <c r="J161" s="76">
        <f t="shared" si="124"/>
        <v>0</v>
      </c>
      <c r="K161" s="76">
        <f t="shared" si="125"/>
        <v>0</v>
      </c>
      <c r="L161" s="77" t="str">
        <f t="shared" si="126"/>
        <v>NA</v>
      </c>
      <c r="M161" s="79" t="str">
        <f t="shared" si="127"/>
        <v>NA</v>
      </c>
    </row>
    <row r="162" spans="5:24" ht="21.75" customHeight="1" x14ac:dyDescent="0.25">
      <c r="E162">
        <v>4</v>
      </c>
      <c r="F162" s="78"/>
      <c r="G162" s="50" t="str">
        <f>'Provider Compliance'!O11</f>
        <v/>
      </c>
      <c r="H162" s="76">
        <f t="shared" si="122"/>
        <v>0</v>
      </c>
      <c r="I162" s="76">
        <f t="shared" si="123"/>
        <v>0</v>
      </c>
      <c r="J162" s="76">
        <f t="shared" si="124"/>
        <v>0</v>
      </c>
      <c r="K162" s="76">
        <f t="shared" si="125"/>
        <v>0</v>
      </c>
      <c r="L162" s="77" t="str">
        <f t="shared" si="126"/>
        <v>NA</v>
      </c>
      <c r="M162" s="79" t="str">
        <f t="shared" si="127"/>
        <v>NA</v>
      </c>
    </row>
    <row r="163" spans="5:24" ht="21.75" customHeight="1" x14ac:dyDescent="0.25">
      <c r="E163">
        <v>5</v>
      </c>
      <c r="F163" s="78"/>
      <c r="G163" s="50" t="str">
        <f>'Provider Compliance'!O12</f>
        <v/>
      </c>
      <c r="H163" s="76">
        <f t="shared" si="122"/>
        <v>0</v>
      </c>
      <c r="I163" s="76">
        <f t="shared" si="123"/>
        <v>0</v>
      </c>
      <c r="J163" s="76">
        <f t="shared" si="124"/>
        <v>0</v>
      </c>
      <c r="K163" s="76">
        <f t="shared" si="125"/>
        <v>0</v>
      </c>
      <c r="L163" s="77" t="str">
        <f t="shared" si="126"/>
        <v>NA</v>
      </c>
      <c r="M163" s="79" t="str">
        <f t="shared" si="127"/>
        <v>NA</v>
      </c>
    </row>
    <row r="164" spans="5:24" ht="21.75" customHeight="1" x14ac:dyDescent="0.25">
      <c r="E164">
        <v>6</v>
      </c>
      <c r="F164" s="78"/>
      <c r="G164" s="50" t="str">
        <f>'Provider Compliance'!O13</f>
        <v/>
      </c>
      <c r="H164" s="76">
        <f t="shared" si="122"/>
        <v>0</v>
      </c>
      <c r="I164" s="76">
        <f t="shared" si="123"/>
        <v>0</v>
      </c>
      <c r="J164" s="76">
        <f t="shared" si="124"/>
        <v>0</v>
      </c>
      <c r="K164" s="76">
        <f t="shared" si="125"/>
        <v>0</v>
      </c>
      <c r="L164" s="77" t="str">
        <f t="shared" si="126"/>
        <v>NA</v>
      </c>
      <c r="M164" s="79" t="str">
        <f t="shared" si="127"/>
        <v>NA</v>
      </c>
    </row>
    <row r="165" spans="5:24" ht="21.75" customHeight="1" x14ac:dyDescent="0.25">
      <c r="E165">
        <v>7</v>
      </c>
      <c r="F165" s="78"/>
      <c r="G165" s="50" t="str">
        <f>'Provider Compliance'!O14</f>
        <v/>
      </c>
      <c r="H165" s="76">
        <f t="shared" si="122"/>
        <v>0</v>
      </c>
      <c r="I165" s="76">
        <f t="shared" si="123"/>
        <v>0</v>
      </c>
      <c r="J165" s="76">
        <f t="shared" si="124"/>
        <v>0</v>
      </c>
      <c r="K165" s="76">
        <f t="shared" si="125"/>
        <v>0</v>
      </c>
      <c r="L165" s="77" t="str">
        <f t="shared" si="126"/>
        <v>NA</v>
      </c>
      <c r="M165" s="79" t="str">
        <f t="shared" si="127"/>
        <v>NA</v>
      </c>
    </row>
    <row r="166" spans="5:24" x14ac:dyDescent="0.25">
      <c r="E166">
        <v>8</v>
      </c>
      <c r="F166" s="78"/>
      <c r="G166" s="50" t="str">
        <f>'Provider Compliance'!O15</f>
        <v/>
      </c>
      <c r="H166" s="76">
        <f t="shared" si="122"/>
        <v>0</v>
      </c>
      <c r="I166" s="76">
        <f t="shared" si="123"/>
        <v>0</v>
      </c>
      <c r="J166" s="76">
        <f t="shared" si="124"/>
        <v>0</v>
      </c>
      <c r="K166" s="76">
        <f t="shared" si="125"/>
        <v>0</v>
      </c>
      <c r="L166" s="77" t="str">
        <f t="shared" si="126"/>
        <v>NA</v>
      </c>
      <c r="M166" s="79" t="str">
        <f t="shared" si="127"/>
        <v>NA</v>
      </c>
    </row>
    <row r="167" spans="5:24" x14ac:dyDescent="0.25">
      <c r="E167">
        <v>9</v>
      </c>
      <c r="F167" s="75"/>
      <c r="G167" s="50" t="str">
        <f>'Provider Compliance'!O16</f>
        <v/>
      </c>
      <c r="H167" s="76">
        <f t="shared" si="122"/>
        <v>0</v>
      </c>
      <c r="I167" s="76">
        <f t="shared" si="123"/>
        <v>0</v>
      </c>
      <c r="J167" s="76">
        <f t="shared" si="124"/>
        <v>0</v>
      </c>
      <c r="K167" s="76">
        <f t="shared" si="125"/>
        <v>0</v>
      </c>
      <c r="L167" s="77" t="str">
        <f t="shared" si="126"/>
        <v>NA</v>
      </c>
      <c r="M167" s="79" t="str">
        <f t="shared" si="127"/>
        <v>NA</v>
      </c>
    </row>
    <row r="168" spans="5:24" x14ac:dyDescent="0.25">
      <c r="E168">
        <v>10</v>
      </c>
      <c r="F168" s="75"/>
      <c r="G168" s="50" t="str">
        <f>'Provider Compliance'!O17</f>
        <v/>
      </c>
      <c r="H168" s="76">
        <f t="shared" si="122"/>
        <v>0</v>
      </c>
      <c r="I168" s="76">
        <f t="shared" si="123"/>
        <v>0</v>
      </c>
      <c r="J168" s="76">
        <f t="shared" si="124"/>
        <v>0</v>
      </c>
      <c r="K168" s="76">
        <f t="shared" si="125"/>
        <v>0</v>
      </c>
      <c r="L168" s="77" t="str">
        <f t="shared" si="126"/>
        <v>NA</v>
      </c>
      <c r="M168" s="79" t="str">
        <f t="shared" si="127"/>
        <v>NA</v>
      </c>
    </row>
    <row r="169" spans="5:24" x14ac:dyDescent="0.25">
      <c r="E169">
        <v>11</v>
      </c>
      <c r="F169" s="75"/>
      <c r="G169" s="50" t="str">
        <f>'Provider Compliance'!O18</f>
        <v/>
      </c>
      <c r="H169" s="76">
        <f t="shared" si="122"/>
        <v>0</v>
      </c>
      <c r="I169" s="76">
        <f t="shared" si="123"/>
        <v>0</v>
      </c>
      <c r="J169" s="76">
        <f t="shared" si="124"/>
        <v>0</v>
      </c>
      <c r="K169" s="76">
        <f t="shared" si="125"/>
        <v>0</v>
      </c>
      <c r="L169" s="77" t="str">
        <f t="shared" si="126"/>
        <v>NA</v>
      </c>
      <c r="M169" s="79" t="str">
        <f t="shared" si="127"/>
        <v>NA</v>
      </c>
    </row>
    <row r="170" spans="5:24" x14ac:dyDescent="0.25">
      <c r="E170">
        <v>12</v>
      </c>
      <c r="F170" s="75"/>
      <c r="G170" s="50" t="str">
        <f>'Provider Compliance'!O19</f>
        <v/>
      </c>
      <c r="H170" s="76">
        <f t="shared" si="122"/>
        <v>0</v>
      </c>
      <c r="I170" s="76">
        <f t="shared" si="123"/>
        <v>0</v>
      </c>
      <c r="J170" s="76">
        <f t="shared" si="124"/>
        <v>0</v>
      </c>
      <c r="K170" s="76">
        <f t="shared" si="125"/>
        <v>0</v>
      </c>
      <c r="L170" s="77" t="str">
        <f t="shared" si="126"/>
        <v>NA</v>
      </c>
      <c r="M170" s="79" t="str">
        <f t="shared" si="127"/>
        <v>NA</v>
      </c>
    </row>
    <row r="171" spans="5:24" x14ac:dyDescent="0.25">
      <c r="E171">
        <v>13</v>
      </c>
      <c r="F171" s="75"/>
      <c r="G171" s="50" t="str">
        <f>'Provider Compliance'!O20</f>
        <v/>
      </c>
      <c r="H171" s="76">
        <f t="shared" si="122"/>
        <v>0</v>
      </c>
      <c r="I171" s="76">
        <f t="shared" si="123"/>
        <v>0</v>
      </c>
      <c r="J171" s="76">
        <f t="shared" si="124"/>
        <v>0</v>
      </c>
      <c r="K171" s="76">
        <f t="shared" si="125"/>
        <v>0</v>
      </c>
      <c r="L171" s="77" t="str">
        <f t="shared" si="126"/>
        <v>NA</v>
      </c>
      <c r="M171" s="79" t="str">
        <f t="shared" si="127"/>
        <v>NA</v>
      </c>
    </row>
    <row r="172" spans="5:24" x14ac:dyDescent="0.25">
      <c r="E172">
        <v>14</v>
      </c>
      <c r="F172" s="75"/>
      <c r="G172" s="50" t="str">
        <f>'Provider Compliance'!O21</f>
        <v/>
      </c>
      <c r="H172" s="76">
        <f t="shared" si="122"/>
        <v>0</v>
      </c>
      <c r="I172" s="76">
        <f t="shared" si="123"/>
        <v>0</v>
      </c>
      <c r="J172" s="76">
        <f t="shared" si="124"/>
        <v>0</v>
      </c>
      <c r="K172" s="76">
        <f t="shared" si="125"/>
        <v>0</v>
      </c>
      <c r="L172" s="77" t="str">
        <f t="shared" si="126"/>
        <v>NA</v>
      </c>
      <c r="M172" s="79" t="str">
        <f t="shared" si="127"/>
        <v>NA</v>
      </c>
    </row>
    <row r="173" spans="5:24" x14ac:dyDescent="0.25">
      <c r="E173">
        <v>15</v>
      </c>
      <c r="F173" s="75"/>
      <c r="G173" s="50" t="str">
        <f>'Provider Compliance'!O22</f>
        <v/>
      </c>
      <c r="H173" s="76">
        <f t="shared" ref="H173:H174" si="128">COUNTIF(G173,"Pass")</f>
        <v>0</v>
      </c>
      <c r="I173" s="76">
        <f t="shared" ref="I173:I174" si="129">COUNTIF(G173,"fail")</f>
        <v>0</v>
      </c>
      <c r="J173" s="76">
        <f t="shared" ref="J173:J174" si="130">COUNTIF(G173,"NA")</f>
        <v>0</v>
      </c>
      <c r="K173" s="76">
        <f t="shared" ref="K173:K174" si="131">SUM(H173:I173)</f>
        <v>0</v>
      </c>
      <c r="L173" s="77" t="str">
        <f t="shared" ref="L173:L174" si="132">IF(OR(H173&gt;0,I173&gt;0),H173/K173,"NA")</f>
        <v>NA</v>
      </c>
      <c r="M173" s="79" t="str">
        <f t="shared" ref="M173:M174" si="133">IF(OR(H173&gt;0,I173&gt;0),H173/K173,"NA")</f>
        <v>NA</v>
      </c>
    </row>
    <row r="174" spans="5:24" x14ac:dyDescent="0.25">
      <c r="E174">
        <v>16</v>
      </c>
      <c r="F174" s="75"/>
      <c r="G174" s="50" t="str">
        <f>'Provider Compliance'!O23</f>
        <v/>
      </c>
      <c r="H174" s="76">
        <f t="shared" si="128"/>
        <v>0</v>
      </c>
      <c r="I174" s="76">
        <f t="shared" si="129"/>
        <v>0</v>
      </c>
      <c r="J174" s="76">
        <f t="shared" si="130"/>
        <v>0</v>
      </c>
      <c r="K174" s="76">
        <f t="shared" si="131"/>
        <v>0</v>
      </c>
      <c r="L174" s="77" t="str">
        <f t="shared" si="132"/>
        <v>NA</v>
      </c>
      <c r="M174" s="79" t="str">
        <f t="shared" si="133"/>
        <v>NA</v>
      </c>
    </row>
    <row r="175" spans="5:24" x14ac:dyDescent="0.25">
      <c r="E175" s="32" t="s">
        <v>110</v>
      </c>
      <c r="F175" s="75">
        <f>COUNTIF(G158:G174,"Pass")</f>
        <v>0</v>
      </c>
      <c r="H175" s="76"/>
      <c r="I175" s="76"/>
      <c r="J175" s="76"/>
      <c r="K175" s="76"/>
      <c r="L175" s="77"/>
      <c r="W175" s="32"/>
      <c r="X175" s="82"/>
    </row>
    <row r="176" spans="5:24" x14ac:dyDescent="0.25">
      <c r="E176" s="32" t="s">
        <v>111</v>
      </c>
      <c r="F176" s="75">
        <f>COUNTIF(G158:G174,"Fail")</f>
        <v>0</v>
      </c>
      <c r="H176" s="76"/>
      <c r="I176" s="76"/>
      <c r="J176" s="76"/>
      <c r="K176" s="76"/>
      <c r="L176" s="77"/>
      <c r="W176" s="32"/>
      <c r="X176" s="82"/>
    </row>
    <row r="177" spans="3:21" x14ac:dyDescent="0.25">
      <c r="E177" s="32" t="s">
        <v>11</v>
      </c>
      <c r="F177" s="75">
        <f>COUNTIF(G158:G174,"NA")</f>
        <v>0</v>
      </c>
      <c r="H177" s="77"/>
      <c r="I177" s="76"/>
      <c r="J177" s="76"/>
      <c r="K177" s="76"/>
      <c r="L177" s="77"/>
    </row>
    <row r="178" spans="3:21" x14ac:dyDescent="0.25">
      <c r="E178" s="32" t="s">
        <v>112</v>
      </c>
      <c r="F178" s="75">
        <f>SUM(F175:F176)</f>
        <v>0</v>
      </c>
    </row>
    <row r="179" spans="3:21" x14ac:dyDescent="0.25">
      <c r="E179" s="32" t="s">
        <v>113</v>
      </c>
      <c r="F179" s="82" t="e">
        <f>F175/F178</f>
        <v>#DIV/0!</v>
      </c>
    </row>
    <row r="180" spans="3:21" x14ac:dyDescent="0.25">
      <c r="S180" s="32" t="s">
        <v>113</v>
      </c>
      <c r="T180" s="82" t="e">
        <f>E109/E112</f>
        <v>#DIV/0!</v>
      </c>
    </row>
    <row r="181" spans="3:21" ht="60" x14ac:dyDescent="0.25">
      <c r="D181" s="72" t="s">
        <v>90</v>
      </c>
      <c r="E181" s="72" t="s">
        <v>91</v>
      </c>
      <c r="F181" s="72" t="s">
        <v>92</v>
      </c>
      <c r="G181" s="72" t="s">
        <v>93</v>
      </c>
      <c r="H181" s="72" t="s">
        <v>94</v>
      </c>
      <c r="I181" s="72" t="s">
        <v>132</v>
      </c>
      <c r="J181" s="175" t="s">
        <v>96</v>
      </c>
      <c r="K181" s="83" t="s">
        <v>97</v>
      </c>
      <c r="L181" s="84" t="s">
        <v>98</v>
      </c>
      <c r="M181" s="83" t="s">
        <v>99</v>
      </c>
      <c r="N181" s="72" t="s">
        <v>133</v>
      </c>
      <c r="O181" s="72" t="s">
        <v>134</v>
      </c>
      <c r="P181" s="72" t="s">
        <v>135</v>
      </c>
      <c r="Q181" s="72" t="s">
        <v>136</v>
      </c>
      <c r="S181" s="248" t="s">
        <v>361</v>
      </c>
      <c r="T181">
        <f>COUNTIF(N182:N210,"yes")</f>
        <v>0</v>
      </c>
      <c r="U181" s="249"/>
    </row>
    <row r="182" spans="3:21" x14ac:dyDescent="0.25">
      <c r="C182" s="72"/>
      <c r="D182" s="86">
        <f>'Progress Note Review'!B30</f>
        <v>0</v>
      </c>
      <c r="E182" s="86">
        <f>'Progress Note Review'!C30</f>
        <v>0</v>
      </c>
      <c r="F182" s="86">
        <f>'Progress Note Review'!D30</f>
        <v>0</v>
      </c>
      <c r="G182" s="86">
        <f>'Progress Note Review'!E30</f>
        <v>0</v>
      </c>
      <c r="H182" s="174">
        <f>'Progress Note Review'!F30</f>
        <v>0</v>
      </c>
      <c r="I182" s="86">
        <f>'Progress Note Review'!G30</f>
        <v>0</v>
      </c>
      <c r="J182" s="176">
        <f>'Progress Note Review'!H30</f>
        <v>0</v>
      </c>
      <c r="K182" s="86">
        <f>'Progress Note Review'!I30</f>
        <v>0</v>
      </c>
      <c r="L182" s="86">
        <f>'Progress Note Review'!J30</f>
        <v>0</v>
      </c>
      <c r="M182" s="86">
        <f>'Progress Note Review'!K30</f>
        <v>0</v>
      </c>
      <c r="N182" s="50" t="str">
        <f t="shared" ref="N182:N206" si="134">IF(L182=0,"No","Yes")</f>
        <v>No</v>
      </c>
      <c r="O182" s="50" t="str">
        <f t="shared" ref="O182:O210" si="135">IF(K182=0,"No","Yes")</f>
        <v>No</v>
      </c>
      <c r="P182" s="50" t="str">
        <f>IF(O182="Yes","Yes","No")</f>
        <v>No</v>
      </c>
      <c r="Q182" s="50" t="str">
        <f t="shared" ref="Q182:Q210" si="136">IF(N182="yes","Yes","No")</f>
        <v>No</v>
      </c>
      <c r="S182" t="str">
        <f>IF(OR('Review Results'!C34="N/A",D182=0),"No","Yes")</f>
        <v>No</v>
      </c>
    </row>
    <row r="183" spans="3:21" x14ac:dyDescent="0.25">
      <c r="C183" s="85"/>
      <c r="D183" s="86">
        <f>'Progress Note Review'!B31</f>
        <v>0</v>
      </c>
      <c r="E183" s="86">
        <f>'Progress Note Review'!C31</f>
        <v>0</v>
      </c>
      <c r="F183" s="86">
        <f>'Progress Note Review'!D31</f>
        <v>0</v>
      </c>
      <c r="G183" s="86">
        <f>'Progress Note Review'!E31</f>
        <v>0</v>
      </c>
      <c r="H183" s="174">
        <f>'Progress Note Review'!F31</f>
        <v>0</v>
      </c>
      <c r="I183" s="86">
        <f>'Progress Note Review'!G31</f>
        <v>0</v>
      </c>
      <c r="J183" s="176">
        <f>'Progress Note Review'!H31</f>
        <v>0</v>
      </c>
      <c r="K183" s="86">
        <f>'Progress Note Review'!I31</f>
        <v>0</v>
      </c>
      <c r="L183" s="86">
        <f>'Progress Note Review'!J31</f>
        <v>0</v>
      </c>
      <c r="M183" s="86">
        <f>'Progress Note Review'!K31</f>
        <v>0</v>
      </c>
      <c r="N183" s="50" t="str">
        <f t="shared" si="134"/>
        <v>No</v>
      </c>
      <c r="O183" s="50" t="str">
        <f t="shared" si="135"/>
        <v>No</v>
      </c>
      <c r="P183" s="50" t="str">
        <f t="shared" ref="P183:P206" si="137">IF(O183="Yes","Yes","No")</f>
        <v>No</v>
      </c>
      <c r="Q183" s="50" t="str">
        <f t="shared" si="136"/>
        <v>No</v>
      </c>
    </row>
    <row r="184" spans="3:21" x14ac:dyDescent="0.25">
      <c r="C184" s="85"/>
      <c r="D184" s="86">
        <f>'Progress Note Review'!B32</f>
        <v>0</v>
      </c>
      <c r="E184" s="86">
        <f>'Progress Note Review'!C32</f>
        <v>0</v>
      </c>
      <c r="F184" s="86">
        <f>'Progress Note Review'!D32</f>
        <v>0</v>
      </c>
      <c r="G184" s="86">
        <f>'Progress Note Review'!E32</f>
        <v>0</v>
      </c>
      <c r="H184" s="174">
        <f>'Progress Note Review'!F32</f>
        <v>0</v>
      </c>
      <c r="I184" s="86">
        <f>'Progress Note Review'!G32</f>
        <v>0</v>
      </c>
      <c r="J184" s="176">
        <f>'Progress Note Review'!H32</f>
        <v>0</v>
      </c>
      <c r="K184" s="86">
        <f>'Progress Note Review'!I32</f>
        <v>0</v>
      </c>
      <c r="L184" s="86">
        <f>'Progress Note Review'!J32</f>
        <v>0</v>
      </c>
      <c r="M184" s="86">
        <f>'Progress Note Review'!K32</f>
        <v>0</v>
      </c>
      <c r="N184" s="50" t="str">
        <f t="shared" si="134"/>
        <v>No</v>
      </c>
      <c r="O184" s="50" t="str">
        <f t="shared" si="135"/>
        <v>No</v>
      </c>
      <c r="P184" s="50" t="str">
        <f t="shared" si="137"/>
        <v>No</v>
      </c>
      <c r="Q184" s="50" t="str">
        <f t="shared" si="136"/>
        <v>No</v>
      </c>
    </row>
    <row r="185" spans="3:21" x14ac:dyDescent="0.25">
      <c r="C185" s="85"/>
      <c r="D185" s="86">
        <f>'Progress Note Review'!B33</f>
        <v>0</v>
      </c>
      <c r="E185" s="86">
        <f>'Progress Note Review'!C33</f>
        <v>0</v>
      </c>
      <c r="F185" s="86">
        <f>'Progress Note Review'!D33</f>
        <v>0</v>
      </c>
      <c r="G185" s="86">
        <f>'Progress Note Review'!E33</f>
        <v>0</v>
      </c>
      <c r="H185" s="174">
        <f>'Progress Note Review'!F33</f>
        <v>0</v>
      </c>
      <c r="I185" s="86">
        <f>'Progress Note Review'!G33</f>
        <v>0</v>
      </c>
      <c r="J185" s="176">
        <f>'Progress Note Review'!H33</f>
        <v>0</v>
      </c>
      <c r="K185" s="86">
        <f>'Progress Note Review'!I33</f>
        <v>0</v>
      </c>
      <c r="L185" s="86">
        <f>'Progress Note Review'!J33</f>
        <v>0</v>
      </c>
      <c r="M185" s="86">
        <f>'Progress Note Review'!K33</f>
        <v>0</v>
      </c>
      <c r="N185" s="50" t="str">
        <f t="shared" si="134"/>
        <v>No</v>
      </c>
      <c r="O185" s="50" t="str">
        <f t="shared" si="135"/>
        <v>No</v>
      </c>
      <c r="P185" s="50" t="str">
        <f t="shared" si="137"/>
        <v>No</v>
      </c>
      <c r="Q185" s="50" t="str">
        <f t="shared" si="136"/>
        <v>No</v>
      </c>
    </row>
    <row r="186" spans="3:21" x14ac:dyDescent="0.25">
      <c r="C186" s="85"/>
      <c r="D186" s="86">
        <f>'Progress Note Review'!B34</f>
        <v>0</v>
      </c>
      <c r="E186" s="86">
        <f>'Progress Note Review'!C34</f>
        <v>0</v>
      </c>
      <c r="F186" s="86">
        <f>'Progress Note Review'!D34</f>
        <v>0</v>
      </c>
      <c r="G186" s="86">
        <f>'Progress Note Review'!E34</f>
        <v>0</v>
      </c>
      <c r="H186" s="174">
        <f>'Progress Note Review'!F34</f>
        <v>0</v>
      </c>
      <c r="I186" s="86">
        <f>'Progress Note Review'!G34</f>
        <v>0</v>
      </c>
      <c r="J186" s="176">
        <f>'Progress Note Review'!H34</f>
        <v>0</v>
      </c>
      <c r="K186" s="86">
        <f>'Progress Note Review'!I34</f>
        <v>0</v>
      </c>
      <c r="L186" s="86">
        <f>'Progress Note Review'!J34</f>
        <v>0</v>
      </c>
      <c r="M186" s="86">
        <f>'Progress Note Review'!K34</f>
        <v>0</v>
      </c>
      <c r="N186" s="50" t="str">
        <f t="shared" si="134"/>
        <v>No</v>
      </c>
      <c r="O186" s="50" t="str">
        <f t="shared" si="135"/>
        <v>No</v>
      </c>
      <c r="P186" s="50" t="str">
        <f t="shared" si="137"/>
        <v>No</v>
      </c>
      <c r="Q186" s="50" t="str">
        <f t="shared" si="136"/>
        <v>No</v>
      </c>
    </row>
    <row r="187" spans="3:21" x14ac:dyDescent="0.25">
      <c r="C187" s="85"/>
      <c r="D187" s="86">
        <f>'Progress Note Review'!B35</f>
        <v>0</v>
      </c>
      <c r="E187" s="86">
        <f>'Progress Note Review'!C35</f>
        <v>0</v>
      </c>
      <c r="F187" s="86">
        <f>'Progress Note Review'!D35</f>
        <v>0</v>
      </c>
      <c r="G187" s="86">
        <f>'Progress Note Review'!E35</f>
        <v>0</v>
      </c>
      <c r="H187" s="174">
        <f>'Progress Note Review'!F35</f>
        <v>0</v>
      </c>
      <c r="I187" s="86">
        <f>'Progress Note Review'!G35</f>
        <v>0</v>
      </c>
      <c r="J187" s="176">
        <f>'Progress Note Review'!H35</f>
        <v>0</v>
      </c>
      <c r="K187" s="86">
        <f>'Progress Note Review'!I35</f>
        <v>0</v>
      </c>
      <c r="L187" s="86">
        <f>'Progress Note Review'!J35</f>
        <v>0</v>
      </c>
      <c r="M187" s="86">
        <f>'Progress Note Review'!K35</f>
        <v>0</v>
      </c>
      <c r="N187" s="50" t="str">
        <f t="shared" si="134"/>
        <v>No</v>
      </c>
      <c r="O187" s="50" t="str">
        <f t="shared" si="135"/>
        <v>No</v>
      </c>
      <c r="P187" s="50" t="str">
        <f t="shared" si="137"/>
        <v>No</v>
      </c>
      <c r="Q187" s="50" t="str">
        <f t="shared" si="136"/>
        <v>No</v>
      </c>
    </row>
    <row r="188" spans="3:21" x14ac:dyDescent="0.25">
      <c r="C188" s="85"/>
      <c r="D188" s="86">
        <f>'Progress Note Review'!B36</f>
        <v>0</v>
      </c>
      <c r="E188" s="86">
        <f>'Progress Note Review'!C36</f>
        <v>0</v>
      </c>
      <c r="F188" s="86">
        <f>'Progress Note Review'!D36</f>
        <v>0</v>
      </c>
      <c r="G188" s="86">
        <f>'Progress Note Review'!E36</f>
        <v>0</v>
      </c>
      <c r="H188" s="174">
        <f>'Progress Note Review'!F36</f>
        <v>0</v>
      </c>
      <c r="I188" s="86">
        <f>'Progress Note Review'!G36</f>
        <v>0</v>
      </c>
      <c r="J188" s="176">
        <f>'Progress Note Review'!H36</f>
        <v>0</v>
      </c>
      <c r="K188" s="86">
        <f>'Progress Note Review'!I36</f>
        <v>0</v>
      </c>
      <c r="L188" s="86">
        <f>'Progress Note Review'!J36</f>
        <v>0</v>
      </c>
      <c r="M188" s="86">
        <f>'Progress Note Review'!K36</f>
        <v>0</v>
      </c>
      <c r="N188" s="50" t="str">
        <f t="shared" si="134"/>
        <v>No</v>
      </c>
      <c r="O188" s="50" t="str">
        <f t="shared" si="135"/>
        <v>No</v>
      </c>
      <c r="P188" s="50" t="str">
        <f t="shared" si="137"/>
        <v>No</v>
      </c>
      <c r="Q188" s="50" t="str">
        <f t="shared" si="136"/>
        <v>No</v>
      </c>
    </row>
    <row r="189" spans="3:21" x14ac:dyDescent="0.25">
      <c r="C189" s="85"/>
      <c r="D189" s="86">
        <f>'Progress Note Review'!B37</f>
        <v>0</v>
      </c>
      <c r="E189" s="86">
        <f>'Progress Note Review'!C37</f>
        <v>0</v>
      </c>
      <c r="F189" s="86">
        <f>'Progress Note Review'!D37</f>
        <v>0</v>
      </c>
      <c r="G189" s="86">
        <f>'Progress Note Review'!E37</f>
        <v>0</v>
      </c>
      <c r="H189" s="174">
        <f>'Progress Note Review'!F37</f>
        <v>0</v>
      </c>
      <c r="I189" s="86">
        <f>'Progress Note Review'!G37</f>
        <v>0</v>
      </c>
      <c r="J189" s="176">
        <f>'Progress Note Review'!H37</f>
        <v>0</v>
      </c>
      <c r="K189" s="86">
        <f>'Progress Note Review'!I37</f>
        <v>0</v>
      </c>
      <c r="L189" s="86">
        <f>'Progress Note Review'!J37</f>
        <v>0</v>
      </c>
      <c r="M189" s="86">
        <f>'Progress Note Review'!K37</f>
        <v>0</v>
      </c>
      <c r="N189" s="50" t="str">
        <f t="shared" si="134"/>
        <v>No</v>
      </c>
      <c r="O189" s="50" t="str">
        <f t="shared" si="135"/>
        <v>No</v>
      </c>
      <c r="P189" s="50" t="str">
        <f t="shared" si="137"/>
        <v>No</v>
      </c>
      <c r="Q189" s="50" t="str">
        <f t="shared" si="136"/>
        <v>No</v>
      </c>
    </row>
    <row r="190" spans="3:21" x14ac:dyDescent="0.25">
      <c r="C190" s="85"/>
      <c r="D190" s="86">
        <f>'Progress Note Review'!B38</f>
        <v>0</v>
      </c>
      <c r="E190" s="86">
        <f>'Progress Note Review'!C38</f>
        <v>0</v>
      </c>
      <c r="F190" s="86">
        <f>'Progress Note Review'!D38</f>
        <v>0</v>
      </c>
      <c r="G190" s="86">
        <f>'Progress Note Review'!E38</f>
        <v>0</v>
      </c>
      <c r="H190" s="174">
        <f>'Progress Note Review'!F38</f>
        <v>0</v>
      </c>
      <c r="I190" s="86">
        <f>'Progress Note Review'!G38</f>
        <v>0</v>
      </c>
      <c r="J190" s="176">
        <f>'Progress Note Review'!H38</f>
        <v>0</v>
      </c>
      <c r="K190" s="86">
        <f>'Progress Note Review'!I38</f>
        <v>0</v>
      </c>
      <c r="L190" s="86">
        <f>'Progress Note Review'!J38</f>
        <v>0</v>
      </c>
      <c r="M190" s="86">
        <f>'Progress Note Review'!K38</f>
        <v>0</v>
      </c>
      <c r="N190" s="50" t="str">
        <f t="shared" si="134"/>
        <v>No</v>
      </c>
      <c r="O190" s="50" t="str">
        <f t="shared" si="135"/>
        <v>No</v>
      </c>
      <c r="P190" s="50" t="str">
        <f t="shared" si="137"/>
        <v>No</v>
      </c>
      <c r="Q190" s="50" t="str">
        <f t="shared" si="136"/>
        <v>No</v>
      </c>
    </row>
    <row r="191" spans="3:21" x14ac:dyDescent="0.25">
      <c r="C191" s="85"/>
      <c r="D191" s="86">
        <f>'Progress Note Review'!B39</f>
        <v>0</v>
      </c>
      <c r="E191" s="86">
        <f>'Progress Note Review'!C39</f>
        <v>0</v>
      </c>
      <c r="F191" s="86">
        <f>'Progress Note Review'!D39</f>
        <v>0</v>
      </c>
      <c r="G191" s="86">
        <f>'Progress Note Review'!E39</f>
        <v>0</v>
      </c>
      <c r="H191" s="174">
        <f>'Progress Note Review'!F39</f>
        <v>0</v>
      </c>
      <c r="I191" s="86">
        <f>'Progress Note Review'!G39</f>
        <v>0</v>
      </c>
      <c r="J191" s="176">
        <f>'Progress Note Review'!H39</f>
        <v>0</v>
      </c>
      <c r="K191" s="86">
        <f>'Progress Note Review'!I39</f>
        <v>0</v>
      </c>
      <c r="L191" s="86">
        <f>'Progress Note Review'!J39</f>
        <v>0</v>
      </c>
      <c r="M191" s="86">
        <f>'Progress Note Review'!K39</f>
        <v>0</v>
      </c>
      <c r="N191" s="50" t="str">
        <f t="shared" si="134"/>
        <v>No</v>
      </c>
      <c r="O191" s="50" t="str">
        <f t="shared" si="135"/>
        <v>No</v>
      </c>
      <c r="P191" s="50" t="str">
        <f t="shared" si="137"/>
        <v>No</v>
      </c>
      <c r="Q191" s="50" t="str">
        <f t="shared" si="136"/>
        <v>No</v>
      </c>
    </row>
    <row r="192" spans="3:21" x14ac:dyDescent="0.25">
      <c r="C192" s="85"/>
      <c r="D192" s="86">
        <f>'Progress Note Review'!B40</f>
        <v>0</v>
      </c>
      <c r="E192" s="86">
        <f>'Progress Note Review'!C40</f>
        <v>0</v>
      </c>
      <c r="F192" s="86">
        <f>'Progress Note Review'!D40</f>
        <v>0</v>
      </c>
      <c r="G192" s="86">
        <f>'Progress Note Review'!E40</f>
        <v>0</v>
      </c>
      <c r="H192" s="174">
        <f>'Progress Note Review'!F40</f>
        <v>0</v>
      </c>
      <c r="I192" s="86">
        <f>'Progress Note Review'!G40</f>
        <v>0</v>
      </c>
      <c r="J192" s="176">
        <f>'Progress Note Review'!H40</f>
        <v>0</v>
      </c>
      <c r="K192" s="86">
        <f>'Progress Note Review'!I40</f>
        <v>0</v>
      </c>
      <c r="L192" s="86">
        <f>'Progress Note Review'!J40</f>
        <v>0</v>
      </c>
      <c r="M192" s="86">
        <f>'Progress Note Review'!K40</f>
        <v>0</v>
      </c>
      <c r="N192" s="50" t="str">
        <f t="shared" si="134"/>
        <v>No</v>
      </c>
      <c r="O192" s="50" t="str">
        <f t="shared" si="135"/>
        <v>No</v>
      </c>
      <c r="P192" s="50" t="str">
        <f t="shared" si="137"/>
        <v>No</v>
      </c>
      <c r="Q192" s="50" t="str">
        <f t="shared" si="136"/>
        <v>No</v>
      </c>
    </row>
    <row r="193" spans="3:17" x14ac:dyDescent="0.25">
      <c r="C193" s="85"/>
      <c r="D193" s="86">
        <f>'Progress Note Review'!B41</f>
        <v>0</v>
      </c>
      <c r="E193" s="86">
        <f>'Progress Note Review'!C41</f>
        <v>0</v>
      </c>
      <c r="F193" s="86">
        <f>'Progress Note Review'!D41</f>
        <v>0</v>
      </c>
      <c r="G193" s="86">
        <f>'Progress Note Review'!E41</f>
        <v>0</v>
      </c>
      <c r="H193" s="174">
        <f>'Progress Note Review'!F41</f>
        <v>0</v>
      </c>
      <c r="I193" s="86">
        <f>'Progress Note Review'!G41</f>
        <v>0</v>
      </c>
      <c r="J193" s="176">
        <f>'Progress Note Review'!H41</f>
        <v>0</v>
      </c>
      <c r="K193" s="86">
        <f>'Progress Note Review'!I41</f>
        <v>0</v>
      </c>
      <c r="L193" s="86">
        <f>'Progress Note Review'!J41</f>
        <v>0</v>
      </c>
      <c r="M193" s="86">
        <f>'Progress Note Review'!K41</f>
        <v>0</v>
      </c>
      <c r="N193" s="50" t="str">
        <f t="shared" si="134"/>
        <v>No</v>
      </c>
      <c r="O193" s="50" t="str">
        <f t="shared" si="135"/>
        <v>No</v>
      </c>
      <c r="P193" s="50" t="str">
        <f t="shared" si="137"/>
        <v>No</v>
      </c>
      <c r="Q193" s="50" t="str">
        <f t="shared" si="136"/>
        <v>No</v>
      </c>
    </row>
    <row r="194" spans="3:17" x14ac:dyDescent="0.25">
      <c r="C194" s="85"/>
      <c r="D194" s="86">
        <f>'Progress Note Review'!B42</f>
        <v>0</v>
      </c>
      <c r="E194" s="86">
        <f>'Progress Note Review'!C42</f>
        <v>0</v>
      </c>
      <c r="F194" s="86">
        <f>'Progress Note Review'!D42</f>
        <v>0</v>
      </c>
      <c r="G194" s="86">
        <f>'Progress Note Review'!E42</f>
        <v>0</v>
      </c>
      <c r="H194" s="174">
        <f>'Progress Note Review'!F42</f>
        <v>0</v>
      </c>
      <c r="I194" s="86">
        <f>'Progress Note Review'!G42</f>
        <v>0</v>
      </c>
      <c r="J194" s="176">
        <f>'Progress Note Review'!H42</f>
        <v>0</v>
      </c>
      <c r="K194" s="86">
        <f>'Progress Note Review'!I42</f>
        <v>0</v>
      </c>
      <c r="L194" s="86">
        <f>'Progress Note Review'!J42</f>
        <v>0</v>
      </c>
      <c r="M194" s="86">
        <f>'Progress Note Review'!K42</f>
        <v>0</v>
      </c>
      <c r="N194" s="50" t="str">
        <f t="shared" si="134"/>
        <v>No</v>
      </c>
      <c r="O194" s="50" t="str">
        <f t="shared" si="135"/>
        <v>No</v>
      </c>
      <c r="P194" s="50" t="str">
        <f t="shared" si="137"/>
        <v>No</v>
      </c>
      <c r="Q194" s="50" t="str">
        <f t="shared" si="136"/>
        <v>No</v>
      </c>
    </row>
    <row r="195" spans="3:17" x14ac:dyDescent="0.25">
      <c r="C195" s="85"/>
      <c r="D195" s="86">
        <f>'Progress Note Review'!B43</f>
        <v>0</v>
      </c>
      <c r="E195" s="86">
        <f>'Progress Note Review'!C43</f>
        <v>0</v>
      </c>
      <c r="F195" s="86">
        <f>'Progress Note Review'!D43</f>
        <v>0</v>
      </c>
      <c r="G195" s="86">
        <f>'Progress Note Review'!E43</f>
        <v>0</v>
      </c>
      <c r="H195" s="174">
        <f>'Progress Note Review'!F43</f>
        <v>0</v>
      </c>
      <c r="I195" s="86">
        <f>'Progress Note Review'!G43</f>
        <v>0</v>
      </c>
      <c r="J195" s="176">
        <f>'Progress Note Review'!H43</f>
        <v>0</v>
      </c>
      <c r="K195" s="86">
        <f>'Progress Note Review'!I43</f>
        <v>0</v>
      </c>
      <c r="L195" s="86">
        <f>'Progress Note Review'!J43</f>
        <v>0</v>
      </c>
      <c r="M195" s="86">
        <f>'Progress Note Review'!K43</f>
        <v>0</v>
      </c>
      <c r="N195" s="50" t="str">
        <f t="shared" si="134"/>
        <v>No</v>
      </c>
      <c r="O195" s="50" t="str">
        <f t="shared" si="135"/>
        <v>No</v>
      </c>
      <c r="P195" s="50" t="str">
        <f t="shared" si="137"/>
        <v>No</v>
      </c>
      <c r="Q195" s="50" t="str">
        <f t="shared" si="136"/>
        <v>No</v>
      </c>
    </row>
    <row r="196" spans="3:17" x14ac:dyDescent="0.25">
      <c r="C196" s="85"/>
      <c r="D196" s="86">
        <f>'Progress Note Review'!B44</f>
        <v>0</v>
      </c>
      <c r="E196" s="86">
        <f>'Progress Note Review'!C44</f>
        <v>0</v>
      </c>
      <c r="F196" s="86">
        <f>'Progress Note Review'!D44</f>
        <v>0</v>
      </c>
      <c r="G196" s="86">
        <f>'Progress Note Review'!E44</f>
        <v>0</v>
      </c>
      <c r="H196" s="174">
        <f>'Progress Note Review'!F44</f>
        <v>0</v>
      </c>
      <c r="I196" s="86">
        <f>'Progress Note Review'!G44</f>
        <v>0</v>
      </c>
      <c r="J196" s="176">
        <f>'Progress Note Review'!H44</f>
        <v>0</v>
      </c>
      <c r="K196" s="86">
        <f>'Progress Note Review'!I44</f>
        <v>0</v>
      </c>
      <c r="L196" s="86">
        <f>'Progress Note Review'!J44</f>
        <v>0</v>
      </c>
      <c r="M196" s="86">
        <f>'Progress Note Review'!K44</f>
        <v>0</v>
      </c>
      <c r="N196" s="50" t="str">
        <f t="shared" si="134"/>
        <v>No</v>
      </c>
      <c r="O196" s="50" t="str">
        <f t="shared" si="135"/>
        <v>No</v>
      </c>
      <c r="P196" s="50" t="str">
        <f t="shared" si="137"/>
        <v>No</v>
      </c>
      <c r="Q196" s="50" t="str">
        <f t="shared" si="136"/>
        <v>No</v>
      </c>
    </row>
    <row r="197" spans="3:17" x14ac:dyDescent="0.25">
      <c r="C197" s="85"/>
      <c r="D197" s="86">
        <f>'Progress Note Review'!B45</f>
        <v>0</v>
      </c>
      <c r="E197" s="86">
        <f>'Progress Note Review'!C45</f>
        <v>0</v>
      </c>
      <c r="F197" s="86">
        <f>'Progress Note Review'!D45</f>
        <v>0</v>
      </c>
      <c r="G197" s="86">
        <f>'Progress Note Review'!E45</f>
        <v>0</v>
      </c>
      <c r="H197" s="174">
        <f>'Progress Note Review'!F45</f>
        <v>0</v>
      </c>
      <c r="I197" s="86">
        <f>'Progress Note Review'!G45</f>
        <v>0</v>
      </c>
      <c r="J197" s="176">
        <f>'Progress Note Review'!H45</f>
        <v>0</v>
      </c>
      <c r="K197" s="86">
        <f>'Progress Note Review'!I45</f>
        <v>0</v>
      </c>
      <c r="L197" s="86">
        <f>'Progress Note Review'!J45</f>
        <v>0</v>
      </c>
      <c r="M197" s="86">
        <f>'Progress Note Review'!K45</f>
        <v>0</v>
      </c>
      <c r="N197" s="50" t="str">
        <f t="shared" si="134"/>
        <v>No</v>
      </c>
      <c r="O197" s="50" t="str">
        <f t="shared" si="135"/>
        <v>No</v>
      </c>
      <c r="P197" s="50" t="str">
        <f t="shared" si="137"/>
        <v>No</v>
      </c>
      <c r="Q197" s="50" t="str">
        <f t="shared" si="136"/>
        <v>No</v>
      </c>
    </row>
    <row r="198" spans="3:17" x14ac:dyDescent="0.25">
      <c r="C198" s="85"/>
      <c r="D198" s="86">
        <f>'Progress Note Review'!B46</f>
        <v>0</v>
      </c>
      <c r="E198" s="86">
        <f>'Progress Note Review'!C46</f>
        <v>0</v>
      </c>
      <c r="F198" s="86">
        <f>'Progress Note Review'!D46</f>
        <v>0</v>
      </c>
      <c r="G198" s="86">
        <f>'Progress Note Review'!E46</f>
        <v>0</v>
      </c>
      <c r="H198" s="174">
        <f>'Progress Note Review'!F46</f>
        <v>0</v>
      </c>
      <c r="I198" s="86">
        <f>'Progress Note Review'!G46</f>
        <v>0</v>
      </c>
      <c r="J198" s="176">
        <f>'Progress Note Review'!H46</f>
        <v>0</v>
      </c>
      <c r="K198" s="86">
        <f>'Progress Note Review'!I46</f>
        <v>0</v>
      </c>
      <c r="L198" s="86">
        <f>'Progress Note Review'!J46</f>
        <v>0</v>
      </c>
      <c r="M198" s="86">
        <f>'Progress Note Review'!K46</f>
        <v>0</v>
      </c>
      <c r="N198" s="50" t="str">
        <f t="shared" si="134"/>
        <v>No</v>
      </c>
      <c r="O198" s="50" t="str">
        <f t="shared" si="135"/>
        <v>No</v>
      </c>
      <c r="P198" s="50" t="str">
        <f t="shared" si="137"/>
        <v>No</v>
      </c>
      <c r="Q198" s="50" t="str">
        <f t="shared" si="136"/>
        <v>No</v>
      </c>
    </row>
    <row r="199" spans="3:17" x14ac:dyDescent="0.25">
      <c r="C199" s="85"/>
      <c r="D199" s="86">
        <f>'Progress Note Review'!B47</f>
        <v>0</v>
      </c>
      <c r="E199" s="86">
        <f>'Progress Note Review'!C47</f>
        <v>0</v>
      </c>
      <c r="F199" s="86">
        <f>'Progress Note Review'!D47</f>
        <v>0</v>
      </c>
      <c r="G199" s="86">
        <f>'Progress Note Review'!E47</f>
        <v>0</v>
      </c>
      <c r="H199" s="174">
        <f>'Progress Note Review'!F47</f>
        <v>0</v>
      </c>
      <c r="I199" s="86">
        <f>'Progress Note Review'!G47</f>
        <v>0</v>
      </c>
      <c r="J199" s="176">
        <f>'Progress Note Review'!H47</f>
        <v>0</v>
      </c>
      <c r="K199" s="86">
        <f>'Progress Note Review'!I47</f>
        <v>0</v>
      </c>
      <c r="L199" s="86">
        <f>'Progress Note Review'!J47</f>
        <v>0</v>
      </c>
      <c r="M199" s="86">
        <f>'Progress Note Review'!K47</f>
        <v>0</v>
      </c>
      <c r="N199" s="50" t="str">
        <f t="shared" si="134"/>
        <v>No</v>
      </c>
      <c r="O199" s="50" t="str">
        <f t="shared" si="135"/>
        <v>No</v>
      </c>
      <c r="P199" s="50" t="str">
        <f t="shared" si="137"/>
        <v>No</v>
      </c>
      <c r="Q199" s="50" t="str">
        <f t="shared" si="136"/>
        <v>No</v>
      </c>
    </row>
    <row r="200" spans="3:17" x14ac:dyDescent="0.25">
      <c r="C200" s="85"/>
      <c r="D200" s="86">
        <f>'Progress Note Review'!B48</f>
        <v>0</v>
      </c>
      <c r="E200" s="86">
        <f>'Progress Note Review'!C48</f>
        <v>0</v>
      </c>
      <c r="F200" s="86">
        <f>'Progress Note Review'!D48</f>
        <v>0</v>
      </c>
      <c r="G200" s="86">
        <f>'Progress Note Review'!E48</f>
        <v>0</v>
      </c>
      <c r="H200" s="174">
        <f>'Progress Note Review'!F48</f>
        <v>0</v>
      </c>
      <c r="I200" s="86">
        <f>'Progress Note Review'!G48</f>
        <v>0</v>
      </c>
      <c r="J200" s="176">
        <f>'Progress Note Review'!H48</f>
        <v>0</v>
      </c>
      <c r="K200" s="86">
        <f>'Progress Note Review'!I48</f>
        <v>0</v>
      </c>
      <c r="L200" s="86">
        <f>'Progress Note Review'!J48</f>
        <v>0</v>
      </c>
      <c r="M200" s="86">
        <f>'Progress Note Review'!K48</f>
        <v>0</v>
      </c>
      <c r="N200" s="50" t="str">
        <f t="shared" si="134"/>
        <v>No</v>
      </c>
      <c r="O200" s="50" t="str">
        <f t="shared" si="135"/>
        <v>No</v>
      </c>
      <c r="P200" s="50" t="str">
        <f t="shared" si="137"/>
        <v>No</v>
      </c>
      <c r="Q200" s="50" t="str">
        <f t="shared" si="136"/>
        <v>No</v>
      </c>
    </row>
    <row r="201" spans="3:17" x14ac:dyDescent="0.25">
      <c r="C201" s="85"/>
      <c r="D201" s="86">
        <f>'Progress Note Review'!B49</f>
        <v>0</v>
      </c>
      <c r="E201" s="86">
        <f>'Progress Note Review'!C49</f>
        <v>0</v>
      </c>
      <c r="F201" s="86">
        <f>'Progress Note Review'!D49</f>
        <v>0</v>
      </c>
      <c r="G201" s="86">
        <f>'Progress Note Review'!E49</f>
        <v>0</v>
      </c>
      <c r="H201" s="174">
        <f>'Progress Note Review'!F49</f>
        <v>0</v>
      </c>
      <c r="I201" s="86">
        <f>'Progress Note Review'!G49</f>
        <v>0</v>
      </c>
      <c r="J201" s="176">
        <f>'Progress Note Review'!H49</f>
        <v>0</v>
      </c>
      <c r="K201" s="86">
        <f>'Progress Note Review'!I49</f>
        <v>0</v>
      </c>
      <c r="L201" s="86">
        <f>'Progress Note Review'!J49</f>
        <v>0</v>
      </c>
      <c r="M201" s="86">
        <f>'Progress Note Review'!K49</f>
        <v>0</v>
      </c>
      <c r="N201" s="50" t="str">
        <f t="shared" si="134"/>
        <v>No</v>
      </c>
      <c r="O201" s="50" t="str">
        <f t="shared" si="135"/>
        <v>No</v>
      </c>
      <c r="P201" s="50" t="str">
        <f t="shared" si="137"/>
        <v>No</v>
      </c>
      <c r="Q201" s="50" t="str">
        <f t="shared" si="136"/>
        <v>No</v>
      </c>
    </row>
    <row r="202" spans="3:17" x14ac:dyDescent="0.25">
      <c r="C202" s="85"/>
      <c r="D202" s="86">
        <f>'Progress Note Review'!B50</f>
        <v>0</v>
      </c>
      <c r="E202" s="86">
        <f>'Progress Note Review'!C50</f>
        <v>0</v>
      </c>
      <c r="F202" s="86">
        <f>'Progress Note Review'!D50</f>
        <v>0</v>
      </c>
      <c r="G202" s="86">
        <f>'Progress Note Review'!E50</f>
        <v>0</v>
      </c>
      <c r="H202" s="174">
        <f>'Progress Note Review'!F50</f>
        <v>0</v>
      </c>
      <c r="I202" s="86">
        <f>'Progress Note Review'!G50</f>
        <v>0</v>
      </c>
      <c r="J202" s="176">
        <f>'Progress Note Review'!H50</f>
        <v>0</v>
      </c>
      <c r="K202" s="86">
        <f>'Progress Note Review'!I50</f>
        <v>0</v>
      </c>
      <c r="L202" s="86">
        <f>'Progress Note Review'!J50</f>
        <v>0</v>
      </c>
      <c r="M202" s="86">
        <f>'Progress Note Review'!K50</f>
        <v>0</v>
      </c>
      <c r="N202" s="50" t="str">
        <f t="shared" si="134"/>
        <v>No</v>
      </c>
      <c r="O202" s="50" t="str">
        <f t="shared" si="135"/>
        <v>No</v>
      </c>
      <c r="P202" s="50" t="str">
        <f t="shared" si="137"/>
        <v>No</v>
      </c>
      <c r="Q202" s="50" t="str">
        <f t="shared" si="136"/>
        <v>No</v>
      </c>
    </row>
    <row r="203" spans="3:17" x14ac:dyDescent="0.25">
      <c r="C203" s="85"/>
      <c r="D203" s="86">
        <f>'Progress Note Review'!B51</f>
        <v>0</v>
      </c>
      <c r="E203" s="86">
        <f>'Progress Note Review'!C51</f>
        <v>0</v>
      </c>
      <c r="F203" s="86">
        <f>'Progress Note Review'!D51</f>
        <v>0</v>
      </c>
      <c r="G203" s="86">
        <f>'Progress Note Review'!E51</f>
        <v>0</v>
      </c>
      <c r="H203" s="174">
        <f>'Progress Note Review'!F51</f>
        <v>0</v>
      </c>
      <c r="I203" s="86">
        <f>'Progress Note Review'!G51</f>
        <v>0</v>
      </c>
      <c r="J203" s="176">
        <f>'Progress Note Review'!H51</f>
        <v>0</v>
      </c>
      <c r="K203" s="86">
        <f>'Progress Note Review'!I51</f>
        <v>0</v>
      </c>
      <c r="L203" s="86">
        <f>'Progress Note Review'!J51</f>
        <v>0</v>
      </c>
      <c r="M203" s="86">
        <f>'Progress Note Review'!K51</f>
        <v>0</v>
      </c>
      <c r="N203" s="50" t="str">
        <f t="shared" si="134"/>
        <v>No</v>
      </c>
      <c r="O203" s="50" t="str">
        <f t="shared" si="135"/>
        <v>No</v>
      </c>
      <c r="P203" s="50" t="str">
        <f t="shared" si="137"/>
        <v>No</v>
      </c>
      <c r="Q203" s="50" t="str">
        <f t="shared" si="136"/>
        <v>No</v>
      </c>
    </row>
    <row r="204" spans="3:17" x14ac:dyDescent="0.25">
      <c r="C204" s="85"/>
      <c r="D204" s="86">
        <f>'Progress Note Review'!B52</f>
        <v>0</v>
      </c>
      <c r="E204" s="86">
        <f>'Progress Note Review'!C52</f>
        <v>0</v>
      </c>
      <c r="F204" s="86">
        <f>'Progress Note Review'!D52</f>
        <v>0</v>
      </c>
      <c r="G204" s="86">
        <f>'Progress Note Review'!E52</f>
        <v>0</v>
      </c>
      <c r="H204" s="174">
        <f>'Progress Note Review'!F52</f>
        <v>0</v>
      </c>
      <c r="I204" s="86">
        <f>'Progress Note Review'!G52</f>
        <v>0</v>
      </c>
      <c r="J204" s="176">
        <f>'Progress Note Review'!H52</f>
        <v>0</v>
      </c>
      <c r="K204" s="86">
        <f>'Progress Note Review'!I52</f>
        <v>0</v>
      </c>
      <c r="L204" s="86">
        <f>'Progress Note Review'!J52</f>
        <v>0</v>
      </c>
      <c r="M204" s="86">
        <f>'Progress Note Review'!K52</f>
        <v>0</v>
      </c>
      <c r="N204" s="50" t="str">
        <f t="shared" si="134"/>
        <v>No</v>
      </c>
      <c r="O204" s="50" t="str">
        <f t="shared" si="135"/>
        <v>No</v>
      </c>
      <c r="P204" s="50" t="str">
        <f t="shared" si="137"/>
        <v>No</v>
      </c>
      <c r="Q204" s="50" t="str">
        <f t="shared" si="136"/>
        <v>No</v>
      </c>
    </row>
    <row r="205" spans="3:17" x14ac:dyDescent="0.25">
      <c r="C205" s="85"/>
      <c r="D205" s="86">
        <f>'Progress Note Review'!B53</f>
        <v>0</v>
      </c>
      <c r="E205" s="86">
        <f>'Progress Note Review'!C53</f>
        <v>0</v>
      </c>
      <c r="F205" s="86">
        <f>'Progress Note Review'!D53</f>
        <v>0</v>
      </c>
      <c r="G205" s="86">
        <f>'Progress Note Review'!E53</f>
        <v>0</v>
      </c>
      <c r="H205" s="174">
        <f>'Progress Note Review'!F53</f>
        <v>0</v>
      </c>
      <c r="I205" s="86">
        <f>'Progress Note Review'!G53</f>
        <v>0</v>
      </c>
      <c r="J205" s="176">
        <f>'Progress Note Review'!H53</f>
        <v>0</v>
      </c>
      <c r="K205" s="86">
        <f>'Progress Note Review'!I53</f>
        <v>0</v>
      </c>
      <c r="L205" s="86">
        <f>'Progress Note Review'!J53</f>
        <v>0</v>
      </c>
      <c r="M205" s="86">
        <f>'Progress Note Review'!K53</f>
        <v>0</v>
      </c>
      <c r="N205" s="50" t="str">
        <f t="shared" si="134"/>
        <v>No</v>
      </c>
      <c r="O205" s="50" t="str">
        <f t="shared" si="135"/>
        <v>No</v>
      </c>
      <c r="P205" s="50" t="str">
        <f t="shared" si="137"/>
        <v>No</v>
      </c>
      <c r="Q205" s="50" t="str">
        <f t="shared" si="136"/>
        <v>No</v>
      </c>
    </row>
    <row r="206" spans="3:17" x14ac:dyDescent="0.25">
      <c r="C206" s="85"/>
      <c r="D206" s="86">
        <f>'Progress Note Review'!B54</f>
        <v>0</v>
      </c>
      <c r="E206" s="86">
        <f>'Progress Note Review'!C54</f>
        <v>0</v>
      </c>
      <c r="F206" s="86">
        <f>'Progress Note Review'!D54</f>
        <v>0</v>
      </c>
      <c r="G206" s="86">
        <f>'Progress Note Review'!E54</f>
        <v>0</v>
      </c>
      <c r="H206" s="174">
        <f>'Progress Note Review'!F54</f>
        <v>0</v>
      </c>
      <c r="I206" s="86">
        <f>'Progress Note Review'!G54</f>
        <v>0</v>
      </c>
      <c r="J206" s="176">
        <f>'Progress Note Review'!H54</f>
        <v>0</v>
      </c>
      <c r="K206" s="86">
        <f>'Progress Note Review'!I54</f>
        <v>0</v>
      </c>
      <c r="L206" s="86">
        <f>'Progress Note Review'!J54</f>
        <v>0</v>
      </c>
      <c r="M206" s="86">
        <f>'Progress Note Review'!K54</f>
        <v>0</v>
      </c>
      <c r="N206" s="50" t="str">
        <f t="shared" si="134"/>
        <v>No</v>
      </c>
      <c r="O206" s="50" t="str">
        <f t="shared" si="135"/>
        <v>No</v>
      </c>
      <c r="P206" s="50" t="str">
        <f t="shared" si="137"/>
        <v>No</v>
      </c>
      <c r="Q206" s="50" t="str">
        <f t="shared" si="136"/>
        <v>No</v>
      </c>
    </row>
    <row r="207" spans="3:17" x14ac:dyDescent="0.25">
      <c r="C207" s="85"/>
      <c r="D207" s="86">
        <f>'Progress Note Review'!B55</f>
        <v>0</v>
      </c>
      <c r="E207" s="86">
        <f>'Progress Note Review'!C55</f>
        <v>0</v>
      </c>
      <c r="F207" s="86">
        <f>'Progress Note Review'!D55</f>
        <v>0</v>
      </c>
      <c r="G207" s="86">
        <f>'Progress Note Review'!E55</f>
        <v>0</v>
      </c>
      <c r="H207" s="174">
        <f>'Progress Note Review'!F55</f>
        <v>0</v>
      </c>
      <c r="I207" s="86">
        <f>'Progress Note Review'!G55</f>
        <v>0</v>
      </c>
      <c r="J207" s="176">
        <f>'Progress Note Review'!H55</f>
        <v>0</v>
      </c>
      <c r="K207" s="86">
        <f>'Progress Note Review'!I55</f>
        <v>0</v>
      </c>
      <c r="L207" s="86">
        <f>'Progress Note Review'!J55</f>
        <v>0</v>
      </c>
      <c r="M207" s="86">
        <f>'Progress Note Review'!K55</f>
        <v>0</v>
      </c>
      <c r="N207" s="50" t="str">
        <f t="shared" ref="N207:N210" si="138">IF(L207=0,"No","Yes")</f>
        <v>No</v>
      </c>
      <c r="O207" s="50" t="str">
        <f t="shared" si="135"/>
        <v>No</v>
      </c>
      <c r="P207" s="50" t="str">
        <f t="shared" ref="P207:P210" si="139">IF(O207="Yes","Yes","No")</f>
        <v>No</v>
      </c>
      <c r="Q207" s="50" t="str">
        <f t="shared" si="136"/>
        <v>No</v>
      </c>
    </row>
    <row r="208" spans="3:17" x14ac:dyDescent="0.25">
      <c r="C208" s="85"/>
      <c r="D208" s="86">
        <f>'Progress Note Review'!B56</f>
        <v>0</v>
      </c>
      <c r="E208" s="86">
        <f>'Progress Note Review'!C56</f>
        <v>0</v>
      </c>
      <c r="F208" s="86">
        <f>'Progress Note Review'!D56</f>
        <v>0</v>
      </c>
      <c r="G208" s="86">
        <f>'Progress Note Review'!E56</f>
        <v>0</v>
      </c>
      <c r="H208" s="174">
        <f>'Progress Note Review'!F56</f>
        <v>0</v>
      </c>
      <c r="I208" s="86">
        <f>'Progress Note Review'!G56</f>
        <v>0</v>
      </c>
      <c r="J208" s="176">
        <f>'Progress Note Review'!H56</f>
        <v>0</v>
      </c>
      <c r="K208" s="86">
        <f>'Progress Note Review'!I56</f>
        <v>0</v>
      </c>
      <c r="L208" s="86">
        <f>'Progress Note Review'!J56</f>
        <v>0</v>
      </c>
      <c r="M208" s="86">
        <f>'Progress Note Review'!K56</f>
        <v>0</v>
      </c>
      <c r="N208" s="50" t="str">
        <f t="shared" si="138"/>
        <v>No</v>
      </c>
      <c r="O208" s="50" t="str">
        <f t="shared" si="135"/>
        <v>No</v>
      </c>
      <c r="P208" s="50" t="str">
        <f t="shared" si="139"/>
        <v>No</v>
      </c>
      <c r="Q208" s="50" t="str">
        <f t="shared" si="136"/>
        <v>No</v>
      </c>
    </row>
    <row r="209" spans="3:17" x14ac:dyDescent="0.25">
      <c r="C209" s="85"/>
      <c r="D209" s="86">
        <f>'Progress Note Review'!B57</f>
        <v>0</v>
      </c>
      <c r="E209" s="86">
        <f>'Progress Note Review'!C57</f>
        <v>0</v>
      </c>
      <c r="F209" s="86">
        <f>'Progress Note Review'!D57</f>
        <v>0</v>
      </c>
      <c r="G209" s="86">
        <f>'Progress Note Review'!E57</f>
        <v>0</v>
      </c>
      <c r="H209" s="174">
        <f>'Progress Note Review'!F57</f>
        <v>0</v>
      </c>
      <c r="I209" s="86">
        <f>'Progress Note Review'!G57</f>
        <v>0</v>
      </c>
      <c r="J209" s="176">
        <f>'Progress Note Review'!H57</f>
        <v>0</v>
      </c>
      <c r="K209" s="86">
        <f>'Progress Note Review'!I57</f>
        <v>0</v>
      </c>
      <c r="L209" s="86">
        <f>'Progress Note Review'!J57</f>
        <v>0</v>
      </c>
      <c r="M209" s="86">
        <f>'Progress Note Review'!K57</f>
        <v>0</v>
      </c>
      <c r="N209" s="50" t="str">
        <f t="shared" si="138"/>
        <v>No</v>
      </c>
      <c r="O209" s="50" t="str">
        <f t="shared" si="135"/>
        <v>No</v>
      </c>
      <c r="P209" s="50" t="str">
        <f t="shared" si="139"/>
        <v>No</v>
      </c>
      <c r="Q209" s="50" t="str">
        <f t="shared" si="136"/>
        <v>No</v>
      </c>
    </row>
    <row r="210" spans="3:17" x14ac:dyDescent="0.25">
      <c r="C210" s="85"/>
      <c r="D210" s="86">
        <f>'Progress Note Review'!B58</f>
        <v>0</v>
      </c>
      <c r="E210" s="86">
        <f>'Progress Note Review'!C58</f>
        <v>0</v>
      </c>
      <c r="F210" s="86">
        <f>'Progress Note Review'!D58</f>
        <v>0</v>
      </c>
      <c r="G210" s="86">
        <f>'Progress Note Review'!E58</f>
        <v>0</v>
      </c>
      <c r="H210" s="174">
        <f>'Progress Note Review'!F58</f>
        <v>0</v>
      </c>
      <c r="I210" s="86">
        <f>'Progress Note Review'!G58</f>
        <v>0</v>
      </c>
      <c r="J210" s="176">
        <f>'Progress Note Review'!H58</f>
        <v>0</v>
      </c>
      <c r="K210" s="86">
        <f>'Progress Note Review'!I58</f>
        <v>0</v>
      </c>
      <c r="L210" s="86">
        <f>'Progress Note Review'!J58</f>
        <v>0</v>
      </c>
      <c r="M210" s="86">
        <f>'Progress Note Review'!K58</f>
        <v>0</v>
      </c>
      <c r="N210" s="50" t="str">
        <f t="shared" si="138"/>
        <v>No</v>
      </c>
      <c r="O210" s="50" t="str">
        <f t="shared" si="135"/>
        <v>No</v>
      </c>
      <c r="P210" s="50" t="str">
        <f t="shared" si="139"/>
        <v>No</v>
      </c>
      <c r="Q210" s="50" t="str">
        <f t="shared" si="136"/>
        <v>No</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160E2-FA04-4327-AF8D-3AD949A9162B}">
  <dimension ref="A1:N22"/>
  <sheetViews>
    <sheetView workbookViewId="0">
      <selection activeCell="N10" sqref="N10"/>
    </sheetView>
  </sheetViews>
  <sheetFormatPr defaultRowHeight="15" x14ac:dyDescent="0.25"/>
  <sheetData>
    <row r="1" spans="1:14" x14ac:dyDescent="0.25">
      <c r="A1" s="373" t="s">
        <v>0</v>
      </c>
      <c r="B1" s="374"/>
      <c r="C1" s="374"/>
      <c r="D1" s="374"/>
      <c r="E1" s="374"/>
      <c r="F1" s="374"/>
      <c r="G1" s="374"/>
      <c r="H1" s="374"/>
      <c r="I1" s="374"/>
      <c r="J1" s="374"/>
      <c r="K1" s="374"/>
      <c r="L1" s="374"/>
      <c r="M1" s="374"/>
      <c r="N1" s="374"/>
    </row>
    <row r="2" spans="1:14" x14ac:dyDescent="0.25">
      <c r="A2" s="375" t="s">
        <v>1</v>
      </c>
      <c r="B2" s="351"/>
      <c r="C2" s="351"/>
      <c r="D2" s="351"/>
      <c r="E2" s="376">
        <f>'Review Results'!F3</f>
        <v>0</v>
      </c>
      <c r="F2" s="376"/>
      <c r="G2" s="376"/>
      <c r="H2" s="376"/>
      <c r="I2" s="375" t="s">
        <v>2</v>
      </c>
      <c r="J2" s="375"/>
      <c r="K2" s="375"/>
      <c r="L2" s="377">
        <f>'Review Results'!K3</f>
        <v>0</v>
      </c>
      <c r="M2" s="378"/>
      <c r="N2" s="378"/>
    </row>
    <row r="3" spans="1:14" x14ac:dyDescent="0.25">
      <c r="A3" s="165" t="s">
        <v>3</v>
      </c>
      <c r="B3" s="2"/>
      <c r="C3" s="2"/>
      <c r="D3" s="2"/>
      <c r="E3" s="376">
        <f>'Review Results'!F5</f>
        <v>0</v>
      </c>
      <c r="F3" s="376"/>
      <c r="G3" s="376"/>
      <c r="H3" s="376"/>
      <c r="I3" s="379"/>
      <c r="J3" s="380"/>
      <c r="K3" s="380"/>
      <c r="L3" s="380"/>
      <c r="M3" s="380"/>
      <c r="N3" s="380"/>
    </row>
    <row r="4" spans="1:14" x14ac:dyDescent="0.25">
      <c r="A4" s="375" t="s">
        <v>4</v>
      </c>
      <c r="B4" s="351"/>
      <c r="C4" s="351"/>
      <c r="D4" s="351"/>
      <c r="E4" s="376">
        <f>'Review Results'!F4</f>
        <v>0</v>
      </c>
      <c r="F4" s="376"/>
      <c r="G4" s="376"/>
      <c r="H4" s="376"/>
      <c r="I4" s="380"/>
      <c r="J4" s="380"/>
      <c r="K4" s="380"/>
      <c r="L4" s="380"/>
      <c r="M4" s="380"/>
      <c r="N4" s="380"/>
    </row>
    <row r="5" spans="1:14" x14ac:dyDescent="0.25">
      <c r="A5" s="375" t="s">
        <v>5</v>
      </c>
      <c r="B5" s="381"/>
      <c r="C5" s="381"/>
      <c r="D5" s="381"/>
      <c r="E5" s="376">
        <f>'Review Results'!J7</f>
        <v>0</v>
      </c>
      <c r="F5" s="376"/>
      <c r="G5" s="376"/>
      <c r="H5" s="376"/>
      <c r="I5" s="380"/>
      <c r="J5" s="380"/>
      <c r="K5" s="380"/>
      <c r="L5" s="380"/>
      <c r="M5" s="380"/>
      <c r="N5" s="380"/>
    </row>
    <row r="6" spans="1:14" x14ac:dyDescent="0.25">
      <c r="A6" s="382"/>
      <c r="B6" s="382"/>
      <c r="C6" s="382"/>
      <c r="D6" s="382"/>
      <c r="E6" s="383"/>
      <c r="F6" s="384"/>
      <c r="G6" s="384"/>
      <c r="H6" s="384"/>
      <c r="I6" s="384"/>
      <c r="J6" s="384"/>
      <c r="K6" s="384"/>
      <c r="L6" s="384"/>
      <c r="M6" s="384"/>
      <c r="N6" s="384"/>
    </row>
    <row r="7" spans="1:14" x14ac:dyDescent="0.25">
      <c r="A7" s="4" t="s">
        <v>6</v>
      </c>
      <c r="B7" s="5"/>
      <c r="C7" s="6"/>
      <c r="D7" s="7" t="str">
        <f>M21</f>
        <v/>
      </c>
      <c r="E7" s="384"/>
      <c r="F7" s="384"/>
      <c r="G7" s="384"/>
      <c r="H7" s="384"/>
      <c r="I7" s="384"/>
      <c r="J7" s="384"/>
      <c r="K7" s="384"/>
      <c r="L7" s="384"/>
      <c r="M7" s="384"/>
      <c r="N7" s="384"/>
    </row>
    <row r="8" spans="1:14" x14ac:dyDescent="0.25">
      <c r="A8" s="4" t="s">
        <v>7</v>
      </c>
      <c r="B8" s="5"/>
      <c r="C8" s="8"/>
      <c r="D8" s="9" t="str">
        <f>IF(M21&lt;100%,"yes","no")</f>
        <v>no</v>
      </c>
      <c r="E8" s="384"/>
      <c r="F8" s="384"/>
      <c r="G8" s="384"/>
      <c r="H8" s="384"/>
      <c r="I8" s="384"/>
      <c r="J8" s="384"/>
      <c r="K8" s="384"/>
      <c r="L8" s="384"/>
      <c r="M8" s="384"/>
      <c r="N8" s="384"/>
    </row>
    <row r="9" spans="1:14" x14ac:dyDescent="0.25">
      <c r="A9" s="385"/>
      <c r="B9" s="386"/>
      <c r="C9" s="386"/>
      <c r="D9" s="386"/>
      <c r="E9" s="386"/>
      <c r="F9" s="386"/>
      <c r="G9" s="386"/>
      <c r="H9" s="386"/>
      <c r="I9" s="386"/>
      <c r="J9" s="386"/>
      <c r="K9" s="386"/>
      <c r="L9" s="386"/>
      <c r="M9" s="386"/>
      <c r="N9" s="386"/>
    </row>
    <row r="10" spans="1:14" x14ac:dyDescent="0.25">
      <c r="A10" s="387" t="s">
        <v>8</v>
      </c>
      <c r="B10" s="388"/>
      <c r="C10" s="388"/>
      <c r="D10" s="388"/>
      <c r="E10" s="388"/>
      <c r="F10" s="388"/>
      <c r="G10" s="388"/>
      <c r="H10" s="388"/>
      <c r="I10" s="388"/>
      <c r="J10" s="388"/>
      <c r="K10" s="389"/>
      <c r="L10" s="10" t="s">
        <v>9</v>
      </c>
      <c r="M10" s="10" t="s">
        <v>10</v>
      </c>
      <c r="N10" s="10" t="s">
        <v>11</v>
      </c>
    </row>
    <row r="11" spans="1:14" ht="30.75" customHeight="1" x14ac:dyDescent="0.25">
      <c r="A11" s="9">
        <v>1</v>
      </c>
      <c r="B11" s="368" t="s">
        <v>12</v>
      </c>
      <c r="C11" s="368"/>
      <c r="D11" s="368"/>
      <c r="E11" s="368"/>
      <c r="F11" s="368"/>
      <c r="G11" s="368"/>
      <c r="H11" s="368"/>
      <c r="I11" s="368"/>
      <c r="J11" s="368"/>
      <c r="K11" s="369"/>
      <c r="L11" s="12"/>
      <c r="M11" s="12"/>
      <c r="N11" s="12"/>
    </row>
    <row r="12" spans="1:14" ht="30.75" customHeight="1" x14ac:dyDescent="0.25">
      <c r="A12" s="9">
        <v>2</v>
      </c>
      <c r="B12" s="368" t="s">
        <v>13</v>
      </c>
      <c r="C12" s="368"/>
      <c r="D12" s="368"/>
      <c r="E12" s="368"/>
      <c r="F12" s="368"/>
      <c r="G12" s="368"/>
      <c r="H12" s="368"/>
      <c r="I12" s="368"/>
      <c r="J12" s="368"/>
      <c r="K12" s="369"/>
      <c r="L12" s="12"/>
      <c r="M12" s="12"/>
      <c r="N12" s="12"/>
    </row>
    <row r="13" spans="1:14" ht="53.25" customHeight="1" x14ac:dyDescent="0.25">
      <c r="A13" s="9">
        <v>3</v>
      </c>
      <c r="B13" s="370" t="s">
        <v>14</v>
      </c>
      <c r="C13" s="371"/>
      <c r="D13" s="371"/>
      <c r="E13" s="371"/>
      <c r="F13" s="371"/>
      <c r="G13" s="371"/>
      <c r="H13" s="371"/>
      <c r="I13" s="371"/>
      <c r="J13" s="371"/>
      <c r="K13" s="372"/>
      <c r="L13" s="12"/>
      <c r="M13" s="12"/>
      <c r="N13" s="12"/>
    </row>
    <row r="14" spans="1:14" ht="30.75" customHeight="1" x14ac:dyDescent="0.25">
      <c r="A14" s="9">
        <v>4</v>
      </c>
      <c r="B14" s="368" t="s">
        <v>15</v>
      </c>
      <c r="C14" s="368"/>
      <c r="D14" s="368"/>
      <c r="E14" s="368"/>
      <c r="F14" s="368"/>
      <c r="G14" s="368"/>
      <c r="H14" s="368"/>
      <c r="I14" s="368"/>
      <c r="J14" s="368"/>
      <c r="K14" s="369"/>
      <c r="L14" s="12"/>
      <c r="M14" s="12"/>
      <c r="N14" s="12"/>
    </row>
    <row r="15" spans="1:14" ht="30.75" customHeight="1" x14ac:dyDescent="0.25">
      <c r="A15" s="9">
        <v>5</v>
      </c>
      <c r="B15" s="368" t="s">
        <v>16</v>
      </c>
      <c r="C15" s="368"/>
      <c r="D15" s="368"/>
      <c r="E15" s="368"/>
      <c r="F15" s="368"/>
      <c r="G15" s="368"/>
      <c r="H15" s="368"/>
      <c r="I15" s="368"/>
      <c r="J15" s="368"/>
      <c r="K15" s="369"/>
      <c r="L15" s="12"/>
      <c r="M15" s="12"/>
      <c r="N15" s="12"/>
    </row>
    <row r="16" spans="1:14" ht="30.75" customHeight="1" x14ac:dyDescent="0.25">
      <c r="A16" s="9">
        <v>6</v>
      </c>
      <c r="B16" s="368" t="s">
        <v>17</v>
      </c>
      <c r="C16" s="368"/>
      <c r="D16" s="368"/>
      <c r="E16" s="368"/>
      <c r="F16" s="368"/>
      <c r="G16" s="368"/>
      <c r="H16" s="368"/>
      <c r="I16" s="368"/>
      <c r="J16" s="368"/>
      <c r="K16" s="369"/>
      <c r="L16" s="12"/>
      <c r="M16" s="12"/>
      <c r="N16" s="12"/>
    </row>
    <row r="17" spans="1:14" ht="65.25" customHeight="1" x14ac:dyDescent="0.25">
      <c r="A17" s="9">
        <v>7</v>
      </c>
      <c r="B17" s="368" t="s">
        <v>18</v>
      </c>
      <c r="C17" s="368"/>
      <c r="D17" s="368"/>
      <c r="E17" s="368"/>
      <c r="F17" s="368"/>
      <c r="G17" s="368"/>
      <c r="H17" s="368"/>
      <c r="I17" s="368"/>
      <c r="J17" s="368"/>
      <c r="K17" s="369"/>
      <c r="L17" s="12"/>
      <c r="M17" s="12"/>
      <c r="N17" s="12"/>
    </row>
    <row r="18" spans="1:14" hidden="1" x14ac:dyDescent="0.25">
      <c r="A18" s="11"/>
      <c r="B18" s="11"/>
      <c r="C18" s="11"/>
      <c r="D18" s="11"/>
      <c r="E18" s="11"/>
      <c r="F18" s="11"/>
      <c r="G18" s="11"/>
      <c r="H18" s="11"/>
      <c r="I18" s="11"/>
      <c r="J18" s="11">
        <f>N18</f>
        <v>0</v>
      </c>
      <c r="K18" s="11">
        <f>SUM(L18:M18)</f>
        <v>0</v>
      </c>
      <c r="L18" s="1">
        <f>COUNTIF(L6:L17,"x")</f>
        <v>0</v>
      </c>
      <c r="M18" s="1">
        <f>COUNTIF(M6:M17,"x")</f>
        <v>0</v>
      </c>
      <c r="N18" s="1">
        <f>COUNTIF(N6:N17,"x")</f>
        <v>0</v>
      </c>
    </row>
    <row r="19" spans="1:14" hidden="1" x14ac:dyDescent="0.25">
      <c r="A19" s="11"/>
      <c r="B19" s="11"/>
      <c r="C19" s="11"/>
      <c r="D19" s="11"/>
      <c r="E19" s="11"/>
      <c r="F19" s="11"/>
      <c r="G19" s="11"/>
      <c r="H19" s="11"/>
      <c r="I19" s="11"/>
      <c r="J19" s="11"/>
      <c r="K19" s="11"/>
      <c r="L19" s="13" t="str">
        <f>IF(AND(I18&gt;1,J18=0),"NA",IF(J18=0,"",K18/J18))</f>
        <v/>
      </c>
      <c r="M19" s="13" t="str">
        <f>IF(AND(J18&gt;1,K18=0),"NA",IF(K18=0,"",L18/K18))</f>
        <v/>
      </c>
      <c r="N19" s="1"/>
    </row>
    <row r="20" spans="1:14" hidden="1" x14ac:dyDescent="0.25">
      <c r="A20" s="14"/>
      <c r="B20" s="363" t="s">
        <v>19</v>
      </c>
      <c r="C20" s="363"/>
      <c r="D20" s="363"/>
      <c r="E20" s="363"/>
      <c r="F20" s="363"/>
      <c r="G20" s="363"/>
      <c r="H20" s="363"/>
      <c r="I20" s="363"/>
      <c r="J20" s="363"/>
      <c r="K20" s="363"/>
      <c r="L20" s="15">
        <f>L18</f>
        <v>0</v>
      </c>
      <c r="M20" s="15">
        <f>M18</f>
        <v>0</v>
      </c>
      <c r="N20" s="15">
        <f>N18</f>
        <v>0</v>
      </c>
    </row>
    <row r="21" spans="1:14" ht="39.75" customHeight="1" x14ac:dyDescent="0.25">
      <c r="A21" s="364" t="s">
        <v>20</v>
      </c>
      <c r="B21" s="365"/>
      <c r="C21" s="365"/>
      <c r="D21" s="365"/>
      <c r="E21" s="365"/>
      <c r="F21" s="365"/>
      <c r="G21" s="365"/>
      <c r="H21" s="365"/>
      <c r="I21" s="365"/>
      <c r="J21" s="365"/>
      <c r="K21" s="366"/>
      <c r="L21" s="16"/>
      <c r="M21" s="7" t="str">
        <f>M19</f>
        <v/>
      </c>
      <c r="N21" s="11"/>
    </row>
    <row r="22" spans="1:14" ht="66.75" customHeight="1" x14ac:dyDescent="0.25">
      <c r="A22" s="11"/>
      <c r="B22" s="367" t="s">
        <v>21</v>
      </c>
      <c r="C22" s="367"/>
      <c r="D22" s="367"/>
      <c r="E22" s="367"/>
      <c r="F22" s="367"/>
      <c r="G22" s="367"/>
      <c r="H22" s="367"/>
      <c r="I22" s="367"/>
      <c r="J22" s="367"/>
      <c r="K22" s="367"/>
      <c r="L22" s="367"/>
      <c r="M22" s="367"/>
      <c r="N22" s="367"/>
    </row>
  </sheetData>
  <mergeCells count="25">
    <mergeCell ref="B11:K11"/>
    <mergeCell ref="A1:N1"/>
    <mergeCell ref="A2:D2"/>
    <mergeCell ref="E2:H2"/>
    <mergeCell ref="I2:K2"/>
    <mergeCell ref="L2:N2"/>
    <mergeCell ref="E3:H3"/>
    <mergeCell ref="I3:N5"/>
    <mergeCell ref="A4:D4"/>
    <mergeCell ref="E4:H4"/>
    <mergeCell ref="A5:D5"/>
    <mergeCell ref="E5:H5"/>
    <mergeCell ref="A6:D6"/>
    <mergeCell ref="E6:N8"/>
    <mergeCell ref="A9:N9"/>
    <mergeCell ref="A10:K10"/>
    <mergeCell ref="B20:K20"/>
    <mergeCell ref="A21:K21"/>
    <mergeCell ref="B22:N22"/>
    <mergeCell ref="B12:K12"/>
    <mergeCell ref="B13:K13"/>
    <mergeCell ref="B14:K14"/>
    <mergeCell ref="B15:K15"/>
    <mergeCell ref="B16:K16"/>
    <mergeCell ref="B17:K1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C4E14-62DD-4301-8D1C-2FD87F90F640}">
  <dimension ref="A1:S43"/>
  <sheetViews>
    <sheetView topLeftCell="A8" workbookViewId="0">
      <selection activeCell="D18" sqref="D18"/>
    </sheetView>
  </sheetViews>
  <sheetFormatPr defaultRowHeight="15" x14ac:dyDescent="0.25"/>
  <cols>
    <col min="1" max="1" width="12" customWidth="1"/>
    <col min="2" max="2" width="21" customWidth="1"/>
    <col min="3" max="3" width="7.85546875" customWidth="1"/>
    <col min="4" max="4" width="18.28515625" customWidth="1"/>
    <col min="5" max="5" width="12" customWidth="1"/>
    <col min="6" max="6" width="9" customWidth="1"/>
    <col min="7" max="7" width="10" customWidth="1"/>
    <col min="8" max="8" width="30.85546875" customWidth="1"/>
    <col min="9" max="9" width="13.28515625" bestFit="1" customWidth="1"/>
    <col min="10" max="10" width="16.42578125" bestFit="1" customWidth="1"/>
  </cols>
  <sheetData>
    <row r="1" spans="1:19" ht="15.75" x14ac:dyDescent="0.25">
      <c r="A1" s="397" t="s">
        <v>141</v>
      </c>
      <c r="B1" s="397"/>
      <c r="C1" s="397"/>
      <c r="D1" s="397"/>
      <c r="E1" s="397"/>
      <c r="F1" s="397"/>
      <c r="G1" s="397"/>
      <c r="H1" s="397"/>
      <c r="I1" s="397"/>
    </row>
    <row r="2" spans="1:19" x14ac:dyDescent="0.25">
      <c r="A2" s="87"/>
      <c r="B2" s="87"/>
      <c r="C2" s="87"/>
      <c r="D2" s="87"/>
      <c r="E2" s="87"/>
      <c r="F2" s="88"/>
      <c r="G2" s="88"/>
      <c r="H2" s="89"/>
      <c r="I2" s="87"/>
    </row>
    <row r="3" spans="1:19" x14ac:dyDescent="0.25">
      <c r="A3" s="398" t="s">
        <v>142</v>
      </c>
      <c r="B3" s="399"/>
      <c r="C3" s="400"/>
      <c r="D3" s="91">
        <f>'Review Results'!F3</f>
        <v>0</v>
      </c>
      <c r="E3" s="92"/>
      <c r="F3" s="93"/>
      <c r="G3" s="401" t="s">
        <v>143</v>
      </c>
      <c r="H3" s="400"/>
      <c r="I3" s="94">
        <f>'Review Results'!K3</f>
        <v>0</v>
      </c>
    </row>
    <row r="4" spans="1:19" ht="15.75" thickBot="1" x14ac:dyDescent="0.3">
      <c r="A4" s="398" t="s">
        <v>22</v>
      </c>
      <c r="B4" s="399"/>
      <c r="C4" s="400"/>
      <c r="D4" s="91">
        <f>'Review Results'!F4</f>
        <v>0</v>
      </c>
      <c r="E4" s="92"/>
      <c r="F4" s="93"/>
      <c r="G4" s="401" t="s">
        <v>144</v>
      </c>
      <c r="H4" s="400"/>
      <c r="I4" s="94">
        <f>'Review Results'!K4</f>
        <v>0</v>
      </c>
    </row>
    <row r="5" spans="1:19" ht="15.75" thickBot="1" x14ac:dyDescent="0.3">
      <c r="A5" s="398" t="s">
        <v>145</v>
      </c>
      <c r="B5" s="399"/>
      <c r="C5" s="400"/>
      <c r="D5" s="95">
        <f>'Review Results'!F11</f>
        <v>0</v>
      </c>
      <c r="E5" s="96"/>
      <c r="F5" s="97"/>
      <c r="G5" s="401" t="s">
        <v>146</v>
      </c>
      <c r="H5" s="400"/>
      <c r="I5" s="94">
        <f>'Review Results'!K5</f>
        <v>0</v>
      </c>
      <c r="M5" s="98"/>
    </row>
    <row r="6" spans="1:19" x14ac:dyDescent="0.25">
      <c r="A6" s="90"/>
      <c r="B6" s="90"/>
      <c r="C6" s="99"/>
      <c r="D6" s="87"/>
      <c r="E6" s="90"/>
      <c r="F6" s="88"/>
      <c r="G6" s="87"/>
      <c r="H6" s="100"/>
      <c r="I6" s="87"/>
    </row>
    <row r="7" spans="1:19" x14ac:dyDescent="0.25">
      <c r="A7" s="101" t="s">
        <v>363</v>
      </c>
      <c r="B7" s="102"/>
      <c r="C7" s="103"/>
      <c r="D7" s="104"/>
      <c r="E7" s="102"/>
      <c r="F7" s="105"/>
      <c r="G7" s="104"/>
      <c r="H7" s="106"/>
      <c r="I7" s="104"/>
      <c r="J7" s="78"/>
    </row>
    <row r="8" spans="1:19" x14ac:dyDescent="0.25">
      <c r="J8" s="107" t="s">
        <v>147</v>
      </c>
    </row>
    <row r="9" spans="1:19" ht="61.5" customHeight="1" x14ac:dyDescent="0.25">
      <c r="J9" s="390" t="s">
        <v>148</v>
      </c>
      <c r="K9" s="390"/>
      <c r="L9" s="390"/>
      <c r="M9" s="390"/>
      <c r="N9" s="390"/>
      <c r="O9" s="390"/>
      <c r="P9" s="390"/>
      <c r="Q9" s="390"/>
      <c r="R9" s="390"/>
      <c r="S9" s="390"/>
    </row>
    <row r="10" spans="1:19" ht="15.75" thickBot="1" x14ac:dyDescent="0.3"/>
    <row r="11" spans="1:19" ht="15.75" hidden="1" thickBot="1" x14ac:dyDescent="0.3">
      <c r="A11" s="112" t="s">
        <v>135</v>
      </c>
      <c r="B11" t="s">
        <v>9</v>
      </c>
    </row>
    <row r="12" spans="1:19" ht="16.5" thickBot="1" x14ac:dyDescent="0.3">
      <c r="A12" s="391" t="s">
        <v>149</v>
      </c>
      <c r="B12" s="392"/>
      <c r="C12" s="392"/>
      <c r="D12" s="392"/>
      <c r="E12" s="392"/>
      <c r="F12" s="392"/>
      <c r="G12" s="392"/>
      <c r="H12" s="392"/>
      <c r="I12" s="393"/>
    </row>
    <row r="13" spans="1:19" s="109" customFormat="1" ht="114.75" x14ac:dyDescent="0.25">
      <c r="A13" s="113" t="s">
        <v>90</v>
      </c>
      <c r="B13" s="113" t="s">
        <v>91</v>
      </c>
      <c r="C13" s="113" t="s">
        <v>92</v>
      </c>
      <c r="D13" s="113" t="s">
        <v>93</v>
      </c>
      <c r="E13" s="113" t="s">
        <v>94</v>
      </c>
      <c r="F13" s="113" t="s">
        <v>132</v>
      </c>
      <c r="G13" s="113" t="s">
        <v>96</v>
      </c>
      <c r="H13" s="113" t="s">
        <v>97</v>
      </c>
      <c r="I13" s="113" t="s">
        <v>99</v>
      </c>
      <c r="J13" s="108" t="s">
        <v>150</v>
      </c>
      <c r="K13" s="108" t="s">
        <v>151</v>
      </c>
      <c r="L13" s="108" t="s">
        <v>152</v>
      </c>
      <c r="M13" s="108" t="s">
        <v>153</v>
      </c>
      <c r="N13" s="108" t="s">
        <v>154</v>
      </c>
      <c r="O13" s="108" t="s">
        <v>155</v>
      </c>
      <c r="P13" s="108" t="s">
        <v>156</v>
      </c>
      <c r="Q13" s="108" t="s">
        <v>99</v>
      </c>
      <c r="R13" s="108" t="s">
        <v>157</v>
      </c>
      <c r="S13" s="108" t="s">
        <v>158</v>
      </c>
    </row>
    <row r="14" spans="1:19" ht="39" customHeight="1" x14ac:dyDescent="0.25">
      <c r="A14" s="110" t="s">
        <v>159</v>
      </c>
      <c r="J14" s="50"/>
      <c r="K14" s="50"/>
      <c r="L14" s="50"/>
      <c r="M14" s="50"/>
      <c r="N14" s="50"/>
      <c r="O14" s="50"/>
      <c r="P14" s="50"/>
      <c r="Q14" s="50"/>
      <c r="R14" s="50"/>
      <c r="S14" s="50"/>
    </row>
    <row r="15" spans="1:19" ht="39" customHeight="1" x14ac:dyDescent="0.25">
      <c r="J15" s="50"/>
      <c r="K15" s="50"/>
      <c r="L15" s="50"/>
      <c r="M15" s="50"/>
      <c r="N15" s="50"/>
      <c r="O15" s="50"/>
      <c r="P15" s="50"/>
      <c r="Q15" s="50"/>
      <c r="R15" s="50"/>
      <c r="S15" s="50"/>
    </row>
    <row r="16" spans="1:19" x14ac:dyDescent="0.25">
      <c r="J16" s="50"/>
      <c r="K16" s="50"/>
      <c r="L16" s="50"/>
      <c r="M16" s="50"/>
      <c r="N16" s="50"/>
      <c r="O16" s="50"/>
      <c r="P16" s="50"/>
      <c r="Q16" s="50"/>
      <c r="R16" s="50"/>
      <c r="S16" s="50"/>
    </row>
    <row r="17" spans="1:19" x14ac:dyDescent="0.25">
      <c r="J17" s="50"/>
      <c r="K17" s="50"/>
      <c r="L17" s="50"/>
      <c r="M17" s="50"/>
      <c r="N17" s="50"/>
      <c r="O17" s="50"/>
      <c r="P17" s="50"/>
      <c r="Q17" s="50"/>
      <c r="R17" s="50"/>
      <c r="S17" s="50"/>
    </row>
    <row r="18" spans="1:19" x14ac:dyDescent="0.25">
      <c r="J18" s="50"/>
      <c r="K18" s="50"/>
      <c r="L18" s="50"/>
      <c r="M18" s="50"/>
      <c r="N18" s="50"/>
      <c r="O18" s="50"/>
      <c r="P18" s="50"/>
      <c r="Q18" s="50"/>
      <c r="R18" s="50"/>
      <c r="S18" s="50"/>
    </row>
    <row r="19" spans="1:19" x14ac:dyDescent="0.25">
      <c r="J19" s="50"/>
      <c r="K19" s="50"/>
      <c r="L19" s="50"/>
      <c r="M19" s="50"/>
      <c r="N19" s="50"/>
      <c r="O19" s="50"/>
      <c r="P19" s="50"/>
      <c r="Q19" s="50"/>
      <c r="R19" s="50"/>
      <c r="S19" s="50"/>
    </row>
    <row r="20" spans="1:19" x14ac:dyDescent="0.25">
      <c r="J20" s="50"/>
      <c r="K20" s="50"/>
      <c r="L20" s="50"/>
      <c r="M20" s="50"/>
      <c r="N20" s="50"/>
      <c r="O20" s="50"/>
      <c r="P20" s="50"/>
      <c r="Q20" s="50"/>
      <c r="R20" s="50"/>
      <c r="S20" s="50"/>
    </row>
    <row r="21" spans="1:19" x14ac:dyDescent="0.25">
      <c r="J21" s="50"/>
      <c r="K21" s="50"/>
      <c r="L21" s="50"/>
      <c r="M21" s="50"/>
      <c r="N21" s="50"/>
      <c r="O21" s="50"/>
      <c r="P21" s="50"/>
      <c r="Q21" s="50"/>
      <c r="R21" s="50"/>
      <c r="S21" s="50"/>
    </row>
    <row r="22" spans="1:19" x14ac:dyDescent="0.25">
      <c r="J22" s="50"/>
      <c r="K22" s="50"/>
      <c r="L22" s="50"/>
      <c r="M22" s="50"/>
      <c r="N22" s="50"/>
      <c r="O22" s="50"/>
      <c r="P22" s="50"/>
      <c r="Q22" s="50"/>
      <c r="R22" s="50"/>
      <c r="S22" s="50"/>
    </row>
    <row r="23" spans="1:19" x14ac:dyDescent="0.25">
      <c r="J23" s="50"/>
      <c r="K23" s="50"/>
      <c r="L23" s="50"/>
      <c r="M23" s="50"/>
      <c r="N23" s="50"/>
      <c r="O23" s="50"/>
      <c r="P23" s="50"/>
      <c r="Q23" s="50"/>
      <c r="R23" s="50"/>
      <c r="S23" s="50"/>
    </row>
    <row r="24" spans="1:19" x14ac:dyDescent="0.25">
      <c r="J24" s="50"/>
      <c r="K24" s="50"/>
      <c r="L24" s="50"/>
      <c r="M24" s="50"/>
      <c r="N24" s="50"/>
      <c r="O24" s="50"/>
      <c r="P24" s="50"/>
      <c r="Q24" s="50"/>
      <c r="R24" s="50"/>
      <c r="S24" s="50"/>
    </row>
    <row r="28" spans="1:19" ht="14.25" customHeight="1" x14ac:dyDescent="0.25">
      <c r="J28" s="107" t="s">
        <v>147</v>
      </c>
    </row>
    <row r="29" spans="1:19" ht="63.75" customHeight="1" thickBot="1" x14ac:dyDescent="0.3">
      <c r="J29" s="390" t="s">
        <v>148</v>
      </c>
      <c r="K29" s="390"/>
      <c r="L29" s="390"/>
      <c r="M29" s="390"/>
      <c r="N29" s="390"/>
      <c r="O29" s="390"/>
      <c r="P29" s="390"/>
      <c r="Q29" s="390"/>
      <c r="R29" s="390"/>
      <c r="S29" s="390"/>
    </row>
    <row r="30" spans="1:19" ht="15.75" hidden="1" thickBot="1" x14ac:dyDescent="0.3">
      <c r="A30" s="112" t="s">
        <v>136</v>
      </c>
      <c r="B30" t="s">
        <v>9</v>
      </c>
    </row>
    <row r="31" spans="1:19" ht="15.75" x14ac:dyDescent="0.25">
      <c r="A31" s="394" t="s">
        <v>160</v>
      </c>
      <c r="B31" s="395"/>
      <c r="C31" s="395"/>
      <c r="D31" s="395"/>
      <c r="E31" s="395"/>
      <c r="F31" s="395"/>
      <c r="G31" s="395"/>
      <c r="H31" s="395"/>
      <c r="I31" s="396"/>
      <c r="J31" s="111"/>
    </row>
    <row r="32" spans="1:19" ht="114.75" x14ac:dyDescent="0.25">
      <c r="A32" s="112" t="s">
        <v>90</v>
      </c>
      <c r="B32" s="112" t="s">
        <v>91</v>
      </c>
      <c r="C32" s="112" t="s">
        <v>92</v>
      </c>
      <c r="D32" s="112" t="s">
        <v>93</v>
      </c>
      <c r="E32" s="112" t="s">
        <v>94</v>
      </c>
      <c r="F32" s="112" t="s">
        <v>132</v>
      </c>
      <c r="G32" s="112" t="s">
        <v>96</v>
      </c>
      <c r="H32" s="112" t="s">
        <v>98</v>
      </c>
      <c r="I32" s="112" t="s">
        <v>99</v>
      </c>
      <c r="J32" s="108" t="s">
        <v>150</v>
      </c>
      <c r="K32" s="108" t="s">
        <v>151</v>
      </c>
      <c r="L32" s="108" t="s">
        <v>152</v>
      </c>
      <c r="M32" s="108" t="s">
        <v>153</v>
      </c>
      <c r="N32" s="108" t="s">
        <v>154</v>
      </c>
      <c r="O32" s="108" t="s">
        <v>155</v>
      </c>
      <c r="P32" s="108" t="s">
        <v>156</v>
      </c>
      <c r="Q32" s="108" t="s">
        <v>99</v>
      </c>
      <c r="R32" s="108" t="s">
        <v>157</v>
      </c>
      <c r="S32" s="108" t="s">
        <v>158</v>
      </c>
    </row>
    <row r="33" spans="10:19" ht="42" customHeight="1" x14ac:dyDescent="0.25">
      <c r="J33" s="50"/>
      <c r="K33" s="50"/>
      <c r="L33" s="50"/>
      <c r="M33" s="50"/>
      <c r="N33" s="50"/>
      <c r="O33" s="50"/>
      <c r="P33" s="50"/>
      <c r="Q33" s="50"/>
      <c r="R33" s="50"/>
      <c r="S33" s="50"/>
    </row>
    <row r="34" spans="10:19" x14ac:dyDescent="0.25">
      <c r="J34" s="50"/>
      <c r="K34" s="50"/>
      <c r="L34" s="50"/>
      <c r="M34" s="50"/>
      <c r="N34" s="50"/>
      <c r="O34" s="50"/>
      <c r="P34" s="50"/>
      <c r="Q34" s="50"/>
      <c r="R34" s="50"/>
      <c r="S34" s="50"/>
    </row>
    <row r="35" spans="10:19" x14ac:dyDescent="0.25">
      <c r="J35" s="50"/>
      <c r="K35" s="50"/>
      <c r="L35" s="50"/>
      <c r="M35" s="50"/>
      <c r="N35" s="50"/>
      <c r="O35" s="50"/>
      <c r="P35" s="50"/>
      <c r="Q35" s="50"/>
      <c r="R35" s="50"/>
      <c r="S35" s="50"/>
    </row>
    <row r="36" spans="10:19" x14ac:dyDescent="0.25">
      <c r="J36" s="50"/>
      <c r="K36" s="50"/>
      <c r="L36" s="50"/>
      <c r="M36" s="50"/>
      <c r="N36" s="50"/>
      <c r="O36" s="50"/>
      <c r="P36" s="50"/>
      <c r="Q36" s="50"/>
      <c r="R36" s="50"/>
      <c r="S36" s="50"/>
    </row>
    <row r="37" spans="10:19" x14ac:dyDescent="0.25">
      <c r="J37" s="50"/>
      <c r="K37" s="50"/>
      <c r="L37" s="50"/>
      <c r="M37" s="50"/>
      <c r="N37" s="50"/>
      <c r="O37" s="50"/>
      <c r="P37" s="50"/>
      <c r="Q37" s="50"/>
      <c r="R37" s="50"/>
      <c r="S37" s="50"/>
    </row>
    <row r="38" spans="10:19" x14ac:dyDescent="0.25">
      <c r="J38" s="50"/>
      <c r="K38" s="50"/>
      <c r="L38" s="50"/>
      <c r="M38" s="50"/>
      <c r="N38" s="50"/>
      <c r="O38" s="50"/>
      <c r="P38" s="50"/>
      <c r="Q38" s="50"/>
      <c r="R38" s="50"/>
      <c r="S38" s="50"/>
    </row>
    <row r="39" spans="10:19" x14ac:dyDescent="0.25">
      <c r="J39" s="50"/>
      <c r="K39" s="50"/>
      <c r="L39" s="50"/>
      <c r="M39" s="50"/>
      <c r="N39" s="50"/>
      <c r="O39" s="50"/>
      <c r="P39" s="50"/>
      <c r="Q39" s="50"/>
      <c r="R39" s="50"/>
      <c r="S39" s="50"/>
    </row>
    <row r="40" spans="10:19" x14ac:dyDescent="0.25">
      <c r="J40" s="50"/>
      <c r="K40" s="50"/>
      <c r="L40" s="50"/>
      <c r="M40" s="50"/>
      <c r="N40" s="50"/>
      <c r="O40" s="50"/>
      <c r="P40" s="50"/>
      <c r="Q40" s="50"/>
      <c r="R40" s="50"/>
      <c r="S40" s="50"/>
    </row>
    <row r="41" spans="10:19" x14ac:dyDescent="0.25">
      <c r="J41" s="50"/>
      <c r="K41" s="50"/>
      <c r="L41" s="50"/>
      <c r="M41" s="50"/>
      <c r="N41" s="50"/>
      <c r="O41" s="50"/>
      <c r="P41" s="50"/>
      <c r="Q41" s="50"/>
      <c r="R41" s="50"/>
      <c r="S41" s="50"/>
    </row>
    <row r="42" spans="10:19" x14ac:dyDescent="0.25">
      <c r="J42" s="50"/>
      <c r="K42" s="50"/>
      <c r="L42" s="50"/>
      <c r="M42" s="50"/>
      <c r="N42" s="50"/>
      <c r="O42" s="50"/>
      <c r="P42" s="50"/>
      <c r="Q42" s="50"/>
      <c r="R42" s="50"/>
      <c r="S42" s="50"/>
    </row>
    <row r="43" spans="10:19" x14ac:dyDescent="0.25">
      <c r="J43" s="50"/>
      <c r="K43" s="50"/>
      <c r="L43" s="50"/>
      <c r="M43" s="50"/>
      <c r="N43" s="50"/>
      <c r="O43" s="50"/>
      <c r="P43" s="50"/>
      <c r="Q43" s="50"/>
      <c r="R43" s="50"/>
      <c r="S43" s="50"/>
    </row>
  </sheetData>
  <mergeCells count="11">
    <mergeCell ref="J9:S9"/>
    <mergeCell ref="A12:I12"/>
    <mergeCell ref="J29:S29"/>
    <mergeCell ref="A31:I31"/>
    <mergeCell ref="A1:I1"/>
    <mergeCell ref="A3:C3"/>
    <mergeCell ref="G3:H3"/>
    <mergeCell ref="A4:C4"/>
    <mergeCell ref="G4:H4"/>
    <mergeCell ref="A5:C5"/>
    <mergeCell ref="G5:H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21690-4F14-420A-A5DF-A6953BD25E70}">
  <sheetPr>
    <tabColor rgb="FFFFC000"/>
  </sheetPr>
  <dimension ref="B2:E54"/>
  <sheetViews>
    <sheetView view="pageBreakPreview" zoomScale="110" zoomScaleNormal="100" zoomScaleSheetLayoutView="110" workbookViewId="0">
      <selection activeCell="D12" sqref="D12"/>
    </sheetView>
  </sheetViews>
  <sheetFormatPr defaultColWidth="9.140625" defaultRowHeight="12.75" x14ac:dyDescent="0.2"/>
  <cols>
    <col min="1" max="1" width="9.140625" style="3"/>
    <col min="2" max="2" width="17" style="3" customWidth="1"/>
    <col min="3" max="3" width="32.5703125" style="3" customWidth="1"/>
    <col min="4" max="4" width="49.5703125" style="3" customWidth="1"/>
    <col min="5" max="16384" width="9.140625" style="3"/>
  </cols>
  <sheetData>
    <row r="2" spans="2:5" ht="15" x14ac:dyDescent="0.2">
      <c r="B2" s="169" t="s">
        <v>205</v>
      </c>
      <c r="C2" s="170" t="s">
        <v>93</v>
      </c>
      <c r="D2" s="171" t="s">
        <v>206</v>
      </c>
      <c r="E2" s="171" t="s">
        <v>207</v>
      </c>
    </row>
    <row r="4" spans="2:5" ht="15" x14ac:dyDescent="0.2">
      <c r="B4" s="3" t="s">
        <v>208</v>
      </c>
      <c r="C4" s="172" t="s">
        <v>209</v>
      </c>
      <c r="D4" s="173" t="s">
        <v>210</v>
      </c>
      <c r="E4" s="173" t="s">
        <v>211</v>
      </c>
    </row>
    <row r="5" spans="2:5" ht="15" x14ac:dyDescent="0.2">
      <c r="B5" s="3" t="s">
        <v>212</v>
      </c>
      <c r="C5" s="172" t="s">
        <v>213</v>
      </c>
      <c r="D5" s="173" t="s">
        <v>214</v>
      </c>
      <c r="E5" s="173" t="s">
        <v>101</v>
      </c>
    </row>
    <row r="6" spans="2:5" ht="15" x14ac:dyDescent="0.2">
      <c r="B6" s="3" t="s">
        <v>215</v>
      </c>
      <c r="C6" s="172" t="s">
        <v>216</v>
      </c>
      <c r="D6" s="173" t="s">
        <v>217</v>
      </c>
      <c r="E6" s="173" t="s">
        <v>218</v>
      </c>
    </row>
    <row r="7" spans="2:5" ht="15" x14ac:dyDescent="0.2">
      <c r="B7" s="3" t="s">
        <v>219</v>
      </c>
      <c r="C7" s="172" t="s">
        <v>220</v>
      </c>
      <c r="D7" s="173" t="s">
        <v>221</v>
      </c>
      <c r="E7" s="173" t="s">
        <v>222</v>
      </c>
    </row>
    <row r="8" spans="2:5" ht="15" x14ac:dyDescent="0.2">
      <c r="B8" s="3" t="s">
        <v>223</v>
      </c>
      <c r="C8" s="172" t="s">
        <v>224</v>
      </c>
      <c r="E8" s="173" t="s">
        <v>225</v>
      </c>
    </row>
    <row r="9" spans="2:5" ht="15" x14ac:dyDescent="0.2">
      <c r="C9" s="172" t="s">
        <v>226</v>
      </c>
      <c r="E9" s="173" t="s">
        <v>227</v>
      </c>
    </row>
    <row r="10" spans="2:5" ht="30" x14ac:dyDescent="0.2">
      <c r="C10" s="172" t="s">
        <v>228</v>
      </c>
      <c r="E10" s="173" t="s">
        <v>229</v>
      </c>
    </row>
    <row r="11" spans="2:5" ht="15" x14ac:dyDescent="0.2">
      <c r="C11" s="172" t="s">
        <v>230</v>
      </c>
      <c r="E11" s="173" t="s">
        <v>231</v>
      </c>
    </row>
    <row r="12" spans="2:5" ht="15" x14ac:dyDescent="0.2">
      <c r="C12" s="172" t="s">
        <v>232</v>
      </c>
      <c r="E12" s="173" t="s">
        <v>233</v>
      </c>
    </row>
    <row r="13" spans="2:5" ht="15" x14ac:dyDescent="0.2">
      <c r="C13" s="172" t="s">
        <v>234</v>
      </c>
      <c r="E13" s="173" t="s">
        <v>235</v>
      </c>
    </row>
    <row r="14" spans="2:5" ht="15" x14ac:dyDescent="0.2">
      <c r="C14" s="172" t="s">
        <v>236</v>
      </c>
      <c r="E14" s="173" t="s">
        <v>237</v>
      </c>
    </row>
    <row r="15" spans="2:5" ht="15" x14ac:dyDescent="0.2">
      <c r="C15" s="172" t="s">
        <v>238</v>
      </c>
      <c r="E15" s="173" t="s">
        <v>239</v>
      </c>
    </row>
    <row r="16" spans="2:5" ht="15" x14ac:dyDescent="0.2">
      <c r="C16" s="172" t="s">
        <v>100</v>
      </c>
    </row>
    <row r="17" spans="3:3" ht="15" x14ac:dyDescent="0.2">
      <c r="C17" s="172" t="s">
        <v>240</v>
      </c>
    </row>
    <row r="18" spans="3:3" ht="15" x14ac:dyDescent="0.2">
      <c r="C18" s="172" t="s">
        <v>241</v>
      </c>
    </row>
    <row r="19" spans="3:3" ht="15" x14ac:dyDescent="0.2">
      <c r="C19" s="172" t="s">
        <v>102</v>
      </c>
    </row>
    <row r="20" spans="3:3" ht="15" x14ac:dyDescent="0.2">
      <c r="C20" s="172" t="s">
        <v>242</v>
      </c>
    </row>
    <row r="21" spans="3:3" ht="15" x14ac:dyDescent="0.2">
      <c r="C21" s="172" t="s">
        <v>243</v>
      </c>
    </row>
    <row r="22" spans="3:3" ht="15" x14ac:dyDescent="0.2">
      <c r="C22" s="172" t="s">
        <v>244</v>
      </c>
    </row>
    <row r="23" spans="3:3" ht="15" x14ac:dyDescent="0.2">
      <c r="C23" s="172" t="s">
        <v>245</v>
      </c>
    </row>
    <row r="24" spans="3:3" ht="15" x14ac:dyDescent="0.2">
      <c r="C24" s="172" t="s">
        <v>246</v>
      </c>
    </row>
    <row r="25" spans="3:3" ht="15" x14ac:dyDescent="0.2">
      <c r="C25" s="172" t="s">
        <v>247</v>
      </c>
    </row>
    <row r="26" spans="3:3" ht="15" x14ac:dyDescent="0.2">
      <c r="C26" s="172" t="s">
        <v>248</v>
      </c>
    </row>
    <row r="27" spans="3:3" ht="15" x14ac:dyDescent="0.2">
      <c r="C27" s="172" t="s">
        <v>249</v>
      </c>
    </row>
    <row r="28" spans="3:3" ht="15" x14ac:dyDescent="0.2">
      <c r="C28" s="172" t="s">
        <v>250</v>
      </c>
    </row>
    <row r="29" spans="3:3" ht="15" x14ac:dyDescent="0.2">
      <c r="C29" s="172" t="s">
        <v>251</v>
      </c>
    </row>
    <row r="30" spans="3:3" ht="15" x14ac:dyDescent="0.2">
      <c r="C30" s="172" t="s">
        <v>252</v>
      </c>
    </row>
    <row r="31" spans="3:3" ht="15" x14ac:dyDescent="0.2">
      <c r="C31" s="172" t="s">
        <v>253</v>
      </c>
    </row>
    <row r="32" spans="3:3" ht="15" x14ac:dyDescent="0.2">
      <c r="C32" s="172" t="s">
        <v>254</v>
      </c>
    </row>
    <row r="33" spans="3:3" ht="15" x14ac:dyDescent="0.2">
      <c r="C33" s="172" t="s">
        <v>255</v>
      </c>
    </row>
    <row r="34" spans="3:3" ht="15" x14ac:dyDescent="0.2">
      <c r="C34" s="172" t="s">
        <v>256</v>
      </c>
    </row>
    <row r="35" spans="3:3" ht="15" x14ac:dyDescent="0.2">
      <c r="C35" s="172" t="s">
        <v>257</v>
      </c>
    </row>
    <row r="36" spans="3:3" ht="15" x14ac:dyDescent="0.2">
      <c r="C36" s="172" t="s">
        <v>258</v>
      </c>
    </row>
    <row r="37" spans="3:3" ht="15" x14ac:dyDescent="0.2">
      <c r="C37" s="172" t="s">
        <v>259</v>
      </c>
    </row>
    <row r="38" spans="3:3" ht="15" x14ac:dyDescent="0.2">
      <c r="C38" s="172" t="s">
        <v>260</v>
      </c>
    </row>
    <row r="39" spans="3:3" ht="15" x14ac:dyDescent="0.2">
      <c r="C39" s="172" t="s">
        <v>261</v>
      </c>
    </row>
    <row r="40" spans="3:3" ht="15" x14ac:dyDescent="0.2">
      <c r="C40" s="172" t="s">
        <v>262</v>
      </c>
    </row>
    <row r="41" spans="3:3" ht="15" x14ac:dyDescent="0.2">
      <c r="C41" s="172" t="s">
        <v>263</v>
      </c>
    </row>
    <row r="42" spans="3:3" ht="15" x14ac:dyDescent="0.2">
      <c r="C42" s="172" t="s">
        <v>264</v>
      </c>
    </row>
    <row r="43" spans="3:3" ht="15" x14ac:dyDescent="0.2">
      <c r="C43" s="172" t="s">
        <v>265</v>
      </c>
    </row>
    <row r="44" spans="3:3" ht="15" x14ac:dyDescent="0.2">
      <c r="C44" s="172" t="s">
        <v>266</v>
      </c>
    </row>
    <row r="45" spans="3:3" ht="15" x14ac:dyDescent="0.2">
      <c r="C45" s="172" t="s">
        <v>267</v>
      </c>
    </row>
    <row r="46" spans="3:3" ht="15" x14ac:dyDescent="0.2">
      <c r="C46" s="172" t="s">
        <v>268</v>
      </c>
    </row>
    <row r="47" spans="3:3" ht="15" x14ac:dyDescent="0.2">
      <c r="C47" s="172" t="s">
        <v>269</v>
      </c>
    </row>
    <row r="48" spans="3:3" ht="15" x14ac:dyDescent="0.2">
      <c r="C48" s="172" t="s">
        <v>270</v>
      </c>
    </row>
    <row r="49" spans="3:3" ht="15" x14ac:dyDescent="0.2">
      <c r="C49" s="172" t="s">
        <v>271</v>
      </c>
    </row>
    <row r="50" spans="3:3" ht="15" x14ac:dyDescent="0.2">
      <c r="C50" s="172" t="s">
        <v>272</v>
      </c>
    </row>
    <row r="51" spans="3:3" ht="15" x14ac:dyDescent="0.2">
      <c r="C51" s="172" t="s">
        <v>273</v>
      </c>
    </row>
    <row r="52" spans="3:3" ht="15" x14ac:dyDescent="0.2">
      <c r="C52" s="172" t="s">
        <v>274</v>
      </c>
    </row>
    <row r="53" spans="3:3" ht="15" x14ac:dyDescent="0.2">
      <c r="C53" s="172" t="s">
        <v>275</v>
      </c>
    </row>
    <row r="54" spans="3:3" ht="15" x14ac:dyDescent="0.2">
      <c r="C54" s="172" t="s">
        <v>276</v>
      </c>
    </row>
  </sheetData>
  <pageMargins left="0.7" right="0.7" top="1" bottom="0.75" header="0.3" footer="0.3"/>
  <pageSetup scale="90" orientation="portrait" r:id="rId1"/>
  <headerFooter>
    <oddHeader>&amp;CConfidential QI Report
San Diego County Mental Health Plan
Behavioral Health Services
Fiscal Year 23-24</oddHeader>
    <oddFooter>&amp;LFY 23-24 Medical Record Review Report - Excel - Rev. 7-1-23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6</vt:i4>
      </vt:variant>
    </vt:vector>
  </HeadingPairs>
  <TitlesOfParts>
    <vt:vector size="25" baseType="lpstr">
      <vt:lpstr>Confirm Ltr </vt:lpstr>
      <vt:lpstr>Results Ltr </vt:lpstr>
      <vt:lpstr>Review Results</vt:lpstr>
      <vt:lpstr>Data - Results</vt:lpstr>
      <vt:lpstr>Provider Compliance</vt:lpstr>
      <vt:lpstr>Data</vt:lpstr>
      <vt:lpstr>Pharm Review</vt:lpstr>
      <vt:lpstr>Service Change Summary</vt:lpstr>
      <vt:lpstr>Validations</vt:lpstr>
      <vt:lpstr>Progress Note Review</vt:lpstr>
      <vt:lpstr>Assessments</vt:lpstr>
      <vt:lpstr>Quality of Care</vt:lpstr>
      <vt:lpstr>STRTP</vt:lpstr>
      <vt:lpstr>CRTP</vt:lpstr>
      <vt:lpstr>CSU ESU</vt:lpstr>
      <vt:lpstr>MCRT PERT</vt:lpstr>
      <vt:lpstr>TBS</vt:lpstr>
      <vt:lpstr>TFC</vt:lpstr>
      <vt:lpstr>IOP - PHP (DIH - DIF)</vt:lpstr>
      <vt:lpstr>'Confirm Ltr '!_Hlk74573897</vt:lpstr>
      <vt:lpstr>'Confirm Ltr '!OLE_LINK1</vt:lpstr>
      <vt:lpstr>'Results Ltr '!OLE_LINK1</vt:lpstr>
      <vt:lpstr>'Confirm Ltr '!Print_Area</vt:lpstr>
      <vt:lpstr>'Results Ltr '!Print_Area</vt:lpstr>
      <vt:lpstr>Validations!Print_Area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Widmayer, Tesra (Contractor)</dc:creator>
  <cp:lastModifiedBy>Cerrillo, Liliana</cp:lastModifiedBy>
  <cp:lastPrinted>2024-08-05T18:34:58Z</cp:lastPrinted>
  <dcterms:created xsi:type="dcterms:W3CDTF">2024-07-02T17:31:09Z</dcterms:created>
  <dcterms:modified xsi:type="dcterms:W3CDTF">2024-09-25T18:28:11Z</dcterms:modified>
</cp:coreProperties>
</file>